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4"/>
  <workbookPr codeName="DieseArbeitsmappe"/>
  <mc:AlternateContent xmlns:mc="http://schemas.openxmlformats.org/markup-compatibility/2006">
    <mc:Choice Requires="x15">
      <x15ac:absPath xmlns:x15ac="http://schemas.microsoft.com/office/spreadsheetml/2010/11/ac" url="C:\tab_hp\4_Stufen_GPR\"/>
    </mc:Choice>
  </mc:AlternateContent>
  <xr:revisionPtr revIDLastSave="0" documentId="13_ncr:1_{10C98731-DFE8-4CAD-B73C-2DD5F7508AB9}" xr6:coauthVersionLast="47" xr6:coauthVersionMax="47" xr10:uidLastSave="{00000000-0000-0000-0000-000000000000}"/>
  <bookViews>
    <workbookView xWindow="22932" yWindow="-4404" windowWidth="41496" windowHeight="17040" xr2:uid="{00000000-000D-0000-FFFF-FFFF00000000}"/>
  </bookViews>
  <sheets>
    <sheet name="Inhaltsverzeichnis" sheetId="1" r:id="rId1"/>
    <sheet name="1_branche" sheetId="2" r:id="rId2"/>
    <sheet name="2_bg_g" sheetId="3" r:id="rId3"/>
    <sheet name="3_bland" sheetId="4" r:id="rId4"/>
    <sheet name="4_ost_west" sheetId="5" r:id="rId5"/>
    <sheet name="5_gewerkschaft" sheetId="6" r:id="rId6"/>
    <sheet name="6_besch_frauen_p_gen_quartile" sheetId="7" r:id="rId7"/>
    <sheet name="7_besch_maenner_p_gen_quartile" sheetId="8" r:id="rId8"/>
    <sheet name="8_besch_vollz_p_gen_quartile" sheetId="9" r:id="rId9"/>
    <sheet name="9_besch_teilz_p_gen_quartile" sheetId="10" r:id="rId10"/>
    <sheet name="10_besch_mini_p_gen_quartile" sheetId="11" r:id="rId11"/>
    <sheet name="11_besch_tz_mini_p_gen_quartile" sheetId="12" r:id="rId12"/>
    <sheet name="12_besch_befr_p_gen_quartile" sheetId="13" r:id="rId13"/>
    <sheet name="13_besch_migr_p_gen_quartile" sheetId="14" r:id="rId14"/>
    <sheet name="14_besch_gew_p_gen_quartile" sheetId="15" r:id="rId15"/>
    <sheet name="15_besch_hochq_p_gen_quartile" sheetId="16" r:id="rId16"/>
    <sheet name="16_besch_beruf_p_gen_quartile" sheetId="17" r:id="rId17"/>
    <sheet name="17_besch_ungel_p_gen_quartile" sheetId="18" r:id="rId18"/>
    <sheet name="18_besch_azubi_p_gen_quartile" sheetId="19" r:id="rId19"/>
    <sheet name="19_besch_u30_p_gen_quartile" sheetId="20" r:id="rId20"/>
    <sheet name="20_besch_ue55_p_gen_quartile" sheetId="21" r:id="rId21"/>
    <sheet name="21_besch_beam_p_gen_quartile" sheetId="22" r:id="rId2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B24" i="1"/>
  <c r="B23" i="1"/>
  <c r="B22" i="1"/>
  <c r="B20" i="1"/>
  <c r="B19" i="1"/>
  <c r="B16" i="1"/>
  <c r="B15" i="1"/>
  <c r="B12" i="1"/>
  <c r="B28" i="1"/>
  <c r="B27" i="1"/>
  <c r="B26" i="1"/>
  <c r="B25" i="1"/>
  <c r="B18" i="1"/>
  <c r="B17" i="1"/>
  <c r="B14" i="1"/>
  <c r="B13" i="1"/>
  <c r="B11" i="1"/>
  <c r="B10" i="1"/>
  <c r="B9" i="1"/>
  <c r="B8" i="1"/>
</calcChain>
</file>

<file path=xl/sharedStrings.xml><?xml version="1.0" encoding="utf-8"?>
<sst xmlns="http://schemas.openxmlformats.org/spreadsheetml/2006/main" count="403" uniqueCount="155">
  <si>
    <t>Gibt es eine Stufenvertretung in der übergeordneten Dienststelle?</t>
  </si>
  <si>
    <t>Auswertung WSI-Betriebs- und Personalrätebefragung 2023</t>
  </si>
  <si>
    <t>Wolfram Brehmer, März 2024</t>
  </si>
  <si>
    <t>Inhaltsverzeichnis</t>
  </si>
  <si>
    <t>Tabellensammlung 4 für Webseite www.betriebsraetebefragung.de</t>
  </si>
  <si>
    <t>Wirtschafts- und Sozialwissenschaftliches Institut (WSI) der Hans-Böckler-Stiftung</t>
  </si>
  <si>
    <t>Tab. 1: Gibt es eine Stufenvertretung in der übergeordneten Dienststelle? Angaben gruppiert nach Branche.</t>
  </si>
  <si>
    <t>Fallzahl</t>
  </si>
  <si>
    <t>Prozent</t>
  </si>
  <si>
    <t>Stufenvertretung besteht</t>
  </si>
  <si>
    <t>keine Stufenvertretung</t>
  </si>
  <si>
    <t>keine übergeordnete Dienststelle</t>
  </si>
  <si>
    <t>Branche</t>
  </si>
  <si>
    <t xml:space="preserve">  Land- und Forstwirtschaft, Fischerei</t>
  </si>
  <si>
    <t>/</t>
  </si>
  <si>
    <t xml:space="preserve">  Produzierendes Gewerbe ohne Baugewerbe</t>
  </si>
  <si>
    <t xml:space="preserve">  Baugewerbe</t>
  </si>
  <si>
    <t xml:space="preserve">  Handel, Verkehr und Lagerei, Gastgewerbe</t>
  </si>
  <si>
    <t xml:space="preserve">  Information und Kommunikation</t>
  </si>
  <si>
    <t xml:space="preserve">  Finanz- und Versicherungsdienstleister</t>
  </si>
  <si>
    <t xml:space="preserve">  Unternehmensnahe Dienstleistungen</t>
  </si>
  <si>
    <t xml:space="preserve">  Öffentliche Dienstleister, Erziehung, Gesundheit</t>
  </si>
  <si>
    <t xml:space="preserve">  Kunst, Unterhaltung und Erholung; Sonstige Dienstleister</t>
  </si>
  <si>
    <t xml:space="preserve">  Öffentliche Verwaltung</t>
  </si>
  <si>
    <t xml:space="preserve">  Total</t>
  </si>
  <si>
    <t>Angaben in Prozent der Dienststellen ab 20 Beschäftigten und mit Personalrat, Prozentangaben gewichtet, Fallzahlen ungewichtet</t>
  </si>
  <si>
    <t>Quelle: WSI-Betriebs- und Personalrätebefragung 2023, Berechnung Wolfram Brehmer</t>
  </si>
  <si>
    <t>/ Angabe wegen geringer Fallzahl nicht ausgewiesen.</t>
  </si>
  <si>
    <t>Tab. 2: Gibt es eine Stufenvertretung in der übergeordneten Dienststelle? Angaben gruppiert nach Betriebsgröße.</t>
  </si>
  <si>
    <t>Betriebsgröße</t>
  </si>
  <si>
    <t xml:space="preserve">  20 bis 49</t>
  </si>
  <si>
    <t xml:space="preserve">  50 bis 99</t>
  </si>
  <si>
    <t xml:space="preserve">  100 bis 199</t>
  </si>
  <si>
    <t xml:space="preserve">  200 bis 499</t>
  </si>
  <si>
    <t xml:space="preserve">  500 und mehr</t>
  </si>
  <si>
    <t>Tab. 3: Gibt es eine Stufenvertretung in der übergeordneten Dienststelle? Angaben gruppiert nach Bundesland.</t>
  </si>
  <si>
    <t>Bundesland</t>
  </si>
  <si>
    <t xml:space="preserve">  Schleswig-Holstein</t>
  </si>
  <si>
    <t xml:space="preserve">  Hamburg</t>
  </si>
  <si>
    <t xml:space="preserve">  Niedersachsen</t>
  </si>
  <si>
    <t xml:space="preserve">  Bremen</t>
  </si>
  <si>
    <t xml:space="preserve">  Nordrhein-Westfalen</t>
  </si>
  <si>
    <t xml:space="preserve">  Hessen</t>
  </si>
  <si>
    <t xml:space="preserve">  Rheinland-Pfalz</t>
  </si>
  <si>
    <t xml:space="preserve">  Baden-Württemberg</t>
  </si>
  <si>
    <t xml:space="preserve">  Bayern</t>
  </si>
  <si>
    <t xml:space="preserve">  Saarland</t>
  </si>
  <si>
    <t xml:space="preserve">  Berlin</t>
  </si>
  <si>
    <t xml:space="preserve">  Brandenburg</t>
  </si>
  <si>
    <t xml:space="preserve">  Mecklenburg-Vorpommern</t>
  </si>
  <si>
    <t xml:space="preserve">  Sachsen</t>
  </si>
  <si>
    <t xml:space="preserve">  Sachsen-Anhalt</t>
  </si>
  <si>
    <t xml:space="preserve">  Thüringen</t>
  </si>
  <si>
    <t>Tab. 4: Gibt es eine Stufenvertretung in der übergeordneten Dienststelle? Angaben gruppiert nach Ost- oder Westdeutschland.</t>
  </si>
  <si>
    <t>Ost- oder Westdeutschland</t>
  </si>
  <si>
    <t xml:space="preserve">  West (inkl. Berlin)</t>
  </si>
  <si>
    <t xml:space="preserve">  Ost</t>
  </si>
  <si>
    <t>Tab. 5: Gibt es eine Stufenvertretung in der übergeordneten Dienststelle? Angaben gruppiert nach gewerkschaftlichem Organisationsbereich.</t>
  </si>
  <si>
    <t>gewerkschaftlicher Organisationsbereich</t>
  </si>
  <si>
    <t xml:space="preserve">  Ver.di (Vereinigte Dienstleistungsgewerkschaft)</t>
  </si>
  <si>
    <t xml:space="preserve">  IG Metall (Industriegewerkschaft Metall)</t>
  </si>
  <si>
    <t xml:space="preserve">  IG BCE (Industriegewerkschaft Bergbau, Chemie, Energie)</t>
  </si>
  <si>
    <t xml:space="preserve">  IG BAU (Industriegewerkschaft Bauen-Agrar-Umwelt)</t>
  </si>
  <si>
    <t xml:space="preserve">  GEW (Gewerkschaft Erziehung und Wissenschaft)</t>
  </si>
  <si>
    <t xml:space="preserve">  EVG (Eisenbahn- und Verkehrsgewerkschaft, ehemals TRANSNET)</t>
  </si>
  <si>
    <t xml:space="preserve">  GdP (Gewerkschaft der Polizei)</t>
  </si>
  <si>
    <t xml:space="preserve">  Sonstige</t>
  </si>
  <si>
    <t xml:space="preserve">  Es gibt keine Mehrheitsgewerkschaft im Betrieb</t>
  </si>
  <si>
    <t>Tab. 6: Gibt es eine Stufenvertretung in der übergeordneten Dienststelle? Angaben gruppiert nach Anteil Frauen an Belegschaft.</t>
  </si>
  <si>
    <t>Anteil Frauen an Belegschaft</t>
  </si>
  <si>
    <t xml:space="preserve">  0 bis unter 30 Prozent</t>
  </si>
  <si>
    <t xml:space="preserve">  30 bis unter 54 Prozent</t>
  </si>
  <si>
    <t xml:space="preserve">  54 bis unter 70 Prozent</t>
  </si>
  <si>
    <t xml:space="preserve">  70 bis 100 Prozent</t>
  </si>
  <si>
    <t>Tab. 7: Gibt es eine Stufenvertretung in der übergeordneten Dienststelle? Angaben gruppiert nach Anteil Männer an Belegschaft.</t>
  </si>
  <si>
    <t>Anteil Männer an Belegschaft</t>
  </si>
  <si>
    <t xml:space="preserve">  30 bis unter 46 Prozent</t>
  </si>
  <si>
    <t xml:space="preserve">  46 bis unter 70 Prozent</t>
  </si>
  <si>
    <t>Tab. 8: Gibt es eine Stufenvertretung in der übergeordneten Dienststelle? Angaben gruppiert nach Anteil Vollzeitbeschäftigter an Belegschaft.</t>
  </si>
  <si>
    <t>Anteil Vollzeitbeschäftigte an Belegschaft</t>
  </si>
  <si>
    <t xml:space="preserve">  0 bis unter 57 Prozent</t>
  </si>
  <si>
    <t xml:space="preserve">  57 bis unter 75 Prozent</t>
  </si>
  <si>
    <t xml:space="preserve">  75 bis unter 90 Prozent</t>
  </si>
  <si>
    <t xml:space="preserve">  90 bis 100 Prozent</t>
  </si>
  <si>
    <t>Tab. 9: Gibt es eine Stufenvertretung in der übergeordneten Dienststelle? Angaben gruppiert nach Anteil Teilzeitbeschäftigter an Belegschaft.</t>
  </si>
  <si>
    <t>Anteil Teilzeitbeschäftigte an Belegschaft</t>
  </si>
  <si>
    <t xml:space="preserve">  0 bis unter 10 Prozent</t>
  </si>
  <si>
    <t xml:space="preserve">  10 bis unter 20 Prozent</t>
  </si>
  <si>
    <t xml:space="preserve">  20 bis unter 40 Prozent</t>
  </si>
  <si>
    <t xml:space="preserve">  40 bis 100 Prozent</t>
  </si>
  <si>
    <t>Tab. 10: Gibt es eine Stufenvertretung in der übergeordneten Dienststelle? Angaben gruppiert nach Anteil Minijobs an Belegschaft.</t>
  </si>
  <si>
    <t>Anteil Minijobs an Belegschaft</t>
  </si>
  <si>
    <t xml:space="preserve">  keine</t>
  </si>
  <si>
    <t xml:space="preserve">  größer 0 bis unter 2 Prozent</t>
  </si>
  <si>
    <t xml:space="preserve">  2 bis unter 5 Prozent</t>
  </si>
  <si>
    <t xml:space="preserve">  5 bis 100 Prozent</t>
  </si>
  <si>
    <t>Tab. 11: Gibt es eine Stufenvertretung in der übergeordneten Dienststelle? Angaben gruppiert nach Anteil Teilzeit und Minijobs an Belegschaft.</t>
  </si>
  <si>
    <t>Anteil Teilzeit und Minijobs an Belegschaft</t>
  </si>
  <si>
    <t xml:space="preserve">  10 bis unter 25 Prozent</t>
  </si>
  <si>
    <t xml:space="preserve">  25 bis unter 41 Prozent</t>
  </si>
  <si>
    <t xml:space="preserve">  41 bis 100 Prozent</t>
  </si>
  <si>
    <t>Tab. 12: Gibt es eine Stufenvertretung in der übergeordneten Dienststelle? Angaben gruppiert nach Anteil befristet Beschäftigter an Belegschaft.</t>
  </si>
  <si>
    <t>Anteil befristet Beschäftigte an Belegschaft</t>
  </si>
  <si>
    <t xml:space="preserve">  größer 0 bis unter 4 Prozent</t>
  </si>
  <si>
    <t xml:space="preserve">  4 bis unter 10 Prozent</t>
  </si>
  <si>
    <t xml:space="preserve">  10 bis 100 Prozent</t>
  </si>
  <si>
    <t>Tab. 13: Gibt es eine Stufenvertretung in der übergeordneten Dienststelle? Angaben gruppiert nach Anteil Beschäftigter mit Migrationshintergrund an Belegschaft.</t>
  </si>
  <si>
    <t>Anteil Beschäftigte mit Migrationshintergrund an Belegschaft</t>
  </si>
  <si>
    <t xml:space="preserve">  0 bis unter 3 Prozent</t>
  </si>
  <si>
    <t xml:space="preserve">  3 bis unter 10 Prozent</t>
  </si>
  <si>
    <t xml:space="preserve">  10 bis unter 24 Prozent</t>
  </si>
  <si>
    <t xml:space="preserve">  24 bis 100 Prozent</t>
  </si>
  <si>
    <t>Tab. 14: Gibt es eine Stufenvertretung in der übergeordneten Dienststelle? Angaben gruppiert nach Anteil von Gewerkschaftsmitgliedern.</t>
  </si>
  <si>
    <t>Anteil Gewerkschaftsmitglieder an Belegschaft</t>
  </si>
  <si>
    <t xml:space="preserve">  0 bis unter 5 Prozent</t>
  </si>
  <si>
    <t xml:space="preserve">  5 bis unter 15 Prozent</t>
  </si>
  <si>
    <t xml:space="preserve">  15 bis unter 33 Prozent</t>
  </si>
  <si>
    <t xml:space="preserve">  33 bis 100 Prozent</t>
  </si>
  <si>
    <t>Tab. 15: Gibt es eine Stufenvertretung in der übergeordneten Dienststelle? Angaben gruppiert nach Anteil hochqualifizierter Tätigkeiten an Belegschaft.</t>
  </si>
  <si>
    <t>Anteil hochqualifizierte Tätigkeiten an Belegschaft</t>
  </si>
  <si>
    <t xml:space="preserve">  0 bis unter 6 Prozent</t>
  </si>
  <si>
    <t xml:space="preserve">  6 bis unter 15 Prozent</t>
  </si>
  <si>
    <t xml:space="preserve">  15 bis unter 35 Prozent</t>
  </si>
  <si>
    <t xml:space="preserve">  35 bis 100 Prozent</t>
  </si>
  <si>
    <t>Tab. 16: Gibt es eine Stufenvertretung in der übergeordneten Dienststelle? Angaben gruppiert nach Anteil mittlerer Tätigkeiten an Belegschaft.</t>
  </si>
  <si>
    <t>Anteil mittlere Tätigkeiten an Belegschaft</t>
  </si>
  <si>
    <t xml:space="preserve">  0 bis unter 31 Prozent</t>
  </si>
  <si>
    <t xml:space="preserve">  31 bis unter 57 Prozent</t>
  </si>
  <si>
    <t xml:space="preserve">  75 bis 100 Prozent</t>
  </si>
  <si>
    <t>Tab. 17: Gibt es eine Stufenvertretung in der übergeordneten Dienststelle? Angaben gruppiert nach Anteil einfacher oder Hilfstätigkeiten an Belegschaft.</t>
  </si>
  <si>
    <t>Anteil einfache oder Hilfstätigkeiten an Belegschaft</t>
  </si>
  <si>
    <t xml:space="preserve">  größer 0 bis unter 10 Prozent</t>
  </si>
  <si>
    <t xml:space="preserve">  10 bis unter 22 Prozent</t>
  </si>
  <si>
    <t xml:space="preserve">  22 bis 100 Prozent</t>
  </si>
  <si>
    <t>Tab. 18: Gibt es eine Stufenvertretung in der übergeordneten Dienststelle? Angaben gruppiert nach Anteil Azubis an Belegschaft.</t>
  </si>
  <si>
    <t>Anteil Azubis an Belegschaft</t>
  </si>
  <si>
    <t xml:space="preserve">  0 bis unter 1 Prozent</t>
  </si>
  <si>
    <t xml:space="preserve">  1 bis unter 3 Prozent</t>
  </si>
  <si>
    <t xml:space="preserve">  3 bis unter 6 Prozent</t>
  </si>
  <si>
    <t xml:space="preserve">  6 bis 100 Prozent</t>
  </si>
  <si>
    <t>Tab. 19: Gibt es eine Stufenvertretung in der übergeordneten Dienststelle? Angaben gruppiert nach Anteil Beschäftigte unter 30 Jahren an Belegschaft.</t>
  </si>
  <si>
    <t>Anteil Beschäftigte unter 30 Jahren an Belegschaft</t>
  </si>
  <si>
    <t xml:space="preserve">  10 bis unter 18 Prozent</t>
  </si>
  <si>
    <t xml:space="preserve">  18 bis unter 25 Prozent</t>
  </si>
  <si>
    <t xml:space="preserve">  25 bis 100 Prozent</t>
  </si>
  <si>
    <t>Tab. 20: Gibt es eine Stufenvertretung in der übergeordneten Dienststelle? Angaben gruppiert nach Anteil Beschäftigte über 55 Jahren an Belegschaft.</t>
  </si>
  <si>
    <t>Anteil Beschäftigte über 55 Jahren an Belegschaft</t>
  </si>
  <si>
    <t xml:space="preserve">  0 bis unter 15 Prozent</t>
  </si>
  <si>
    <t xml:space="preserve">  15 bis unter 22 Prozent</t>
  </si>
  <si>
    <t xml:space="preserve">  22 bis unter 31 Prozent</t>
  </si>
  <si>
    <t xml:space="preserve">  31 bis 100 Prozent</t>
  </si>
  <si>
    <t>Tab. 21: Gibt es eine Stufenvertretung in der übergeordneten Dienststelle? Angaben gruppiert nach Anteil Beamte an Belegschaft.</t>
  </si>
  <si>
    <t>Anteil Beamte an Belegschaft</t>
  </si>
  <si>
    <t xml:space="preserve">  1 bis unter 8 Prozent</t>
  </si>
  <si>
    <t xml:space="preserve">  8 bis unter 25 Prozent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</si>
</sst>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1"/>
      <name val="Calibri"/>
    </font>
    <font>
      <sz val="16"/>
      <name val="Calibri"/>
    </font>
    <font>
      <sz val="14"/>
      <name val="Calibri"/>
    </font>
    <font>
      <b/>
      <sz val="14"/>
      <name val="Calibri"/>
    </font>
    <font>
      <sz val="11"/>
      <name val="Calibri"/>
    </font>
    <font>
      <i/>
      <sz val="11"/>
      <name val="Calibri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8" xfId="0" applyBorder="1"/>
    <xf numFmtId="0" fontId="0" fillId="0" borderId="49" xfId="0" applyBorder="1"/>
    <xf numFmtId="0" fontId="6" fillId="0" borderId="0" xfId="1"/>
    <xf numFmtId="0" fontId="1" fillId="0" borderId="49" xfId="0" applyFont="1" applyBorder="1"/>
    <xf numFmtId="0" fontId="2" fillId="0" borderId="49" xfId="0" applyFont="1" applyBorder="1"/>
    <xf numFmtId="0" fontId="3" fillId="0" borderId="49" xfId="0" applyFont="1" applyBorder="1"/>
    <xf numFmtId="0" fontId="4" fillId="0" borderId="43" xfId="0" applyFont="1" applyBorder="1"/>
    <xf numFmtId="0" fontId="4" fillId="0" borderId="44" xfId="0" applyFont="1" applyBorder="1" applyAlignment="1">
      <alignment horizontal="right"/>
    </xf>
    <xf numFmtId="0" fontId="4" fillId="0" borderId="44" xfId="0" applyFont="1" applyBorder="1" applyAlignment="1">
      <alignment horizontal="center"/>
    </xf>
    <xf numFmtId="0" fontId="4" fillId="0" borderId="45" xfId="0" applyFont="1" applyBorder="1"/>
    <xf numFmtId="0" fontId="4" fillId="0" borderId="49" xfId="0" applyFont="1" applyBorder="1" applyAlignment="1">
      <alignment horizontal="right" wrapText="1"/>
    </xf>
    <xf numFmtId="0" fontId="4" fillId="0" borderId="43" xfId="0" applyFont="1" applyBorder="1" applyAlignment="1">
      <alignment horizontal="left"/>
    </xf>
    <xf numFmtId="0" fontId="4" fillId="0" borderId="44" xfId="0" applyFont="1" applyBorder="1"/>
    <xf numFmtId="0" fontId="4" fillId="0" borderId="45" xfId="0" applyFont="1" applyBorder="1" applyAlignment="1">
      <alignment horizontal="left"/>
    </xf>
    <xf numFmtId="3" fontId="4" fillId="0" borderId="49" xfId="0" applyNumberFormat="1" applyFont="1" applyBorder="1" applyAlignment="1">
      <alignment horizontal="right"/>
    </xf>
    <xf numFmtId="164" fontId="4" fillId="0" borderId="49" xfId="0" applyNumberFormat="1" applyFont="1" applyBorder="1" applyAlignment="1">
      <alignment horizontal="right"/>
    </xf>
    <xf numFmtId="0" fontId="4" fillId="0" borderId="46" xfId="0" applyFont="1" applyBorder="1" applyAlignment="1">
      <alignment horizontal="left"/>
    </xf>
    <xf numFmtId="3" fontId="4" fillId="0" borderId="47" xfId="0" applyNumberFormat="1" applyFont="1" applyBorder="1" applyAlignment="1">
      <alignment horizontal="right"/>
    </xf>
    <xf numFmtId="164" fontId="4" fillId="0" borderId="47" xfId="0" applyNumberFormat="1" applyFont="1" applyBorder="1" applyAlignment="1">
      <alignment horizontal="right"/>
    </xf>
    <xf numFmtId="0" fontId="5" fillId="0" borderId="49" xfId="0" applyFont="1" applyBorder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wsi.de/de/index.htm" TargetMode="External"/><Relationship Id="rId1" Type="http://schemas.openxmlformats.org/officeDocument/2006/relationships/hyperlink" Target="https://www.wsi.de/de/betriebsraetebefragung-14622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B34"/>
  <sheetViews>
    <sheetView tabSelected="1" workbookViewId="0"/>
  </sheetViews>
  <sheetFormatPr defaultColWidth="8.7109375" defaultRowHeight="14.45"/>
  <cols>
    <col min="1" max="1" width="4.42578125" style="1" customWidth="1"/>
    <col min="2" max="2" width="160.42578125" style="2" customWidth="1"/>
  </cols>
  <sheetData>
    <row r="1" spans="1:2" ht="21">
      <c r="A1" s="46" t="s">
        <v>0</v>
      </c>
      <c r="B1" s="44"/>
    </row>
    <row r="2" spans="1:2">
      <c r="A2" t="s">
        <v>1</v>
      </c>
      <c r="B2" s="44"/>
    </row>
    <row r="4" spans="1:2">
      <c r="A4" t="s">
        <v>2</v>
      </c>
      <c r="B4" s="44"/>
    </row>
    <row r="7" spans="1:2" ht="18.600000000000001">
      <c r="A7" s="44"/>
      <c r="B7" s="47" t="s">
        <v>3</v>
      </c>
    </row>
    <row r="8" spans="1:2">
      <c r="A8" s="44"/>
      <c r="B8" s="44" t="str">
        <f>HYPERLINK("#'1_branche'!A2","Tab. 1: Gibt es eine Stufenvertretung in der übergeordneten Dienststelle? Angaben gruppiert nach Branche.")</f>
        <v>Tab. 1: Gibt es eine Stufenvertretung in der übergeordneten Dienststelle? Angaben gruppiert nach Branche.</v>
      </c>
    </row>
    <row r="9" spans="1:2">
      <c r="A9" s="44"/>
      <c r="B9" s="44" t="str">
        <f>HYPERLINK("#'2_bg_g'!A2","Tab. 2: Gibt es eine Stufenvertretung in der übergeordneten Dienststelle? Angaben gruppiert nach Betriebsgröße.")</f>
        <v>Tab. 2: Gibt es eine Stufenvertretung in der übergeordneten Dienststelle? Angaben gruppiert nach Betriebsgröße.</v>
      </c>
    </row>
    <row r="10" spans="1:2">
      <c r="A10" s="44"/>
      <c r="B10" s="44" t="str">
        <f>HYPERLINK("#'3_bland'!A2","Tab. 3: Gibt es eine Stufenvertretung in der übergeordneten Dienststelle? Angaben gruppiert nach Bundesland.")</f>
        <v>Tab. 3: Gibt es eine Stufenvertretung in der übergeordneten Dienststelle? Angaben gruppiert nach Bundesland.</v>
      </c>
    </row>
    <row r="11" spans="1:2">
      <c r="A11" s="44"/>
      <c r="B11" s="44" t="str">
        <f>HYPERLINK("#'4_ost_west'!A2","Tab. 4: Gibt es eine Stufenvertretung in der übergeordneten Dienststelle? Angaben gruppiert nach Ost- oder Westdeutschland.")</f>
        <v>Tab. 4: Gibt es eine Stufenvertretung in der übergeordneten Dienststelle? Angaben gruppiert nach Ost- oder Westdeutschland.</v>
      </c>
    </row>
    <row r="12" spans="1:2">
      <c r="A12" s="44"/>
      <c r="B12" s="44" t="str">
        <f>HYPERLINK("#'5_gewerkschaft'!A2","Tab. 5: Gibt es eine Stufenvertretung in der übergeordneten Dienststelle? Angaben gruppiert nach gewerkschaftlichem Organisationsbereich.")</f>
        <v>Tab. 5: Gibt es eine Stufenvertretung in der übergeordneten Dienststelle? Angaben gruppiert nach gewerkschaftlichem Organisationsbereich.</v>
      </c>
    </row>
    <row r="13" spans="1:2">
      <c r="A13" s="44"/>
      <c r="B13" s="44" t="str">
        <f>HYPERLINK("#'6_besch_frauen_p_gen_quartile'!A2","Tab. 6: Gibt es eine Stufenvertretung in der übergeordneten Dienststelle? Angaben gruppiert nach Anteil Frauen an Belegschaft.")</f>
        <v>Tab. 6: Gibt es eine Stufenvertretung in der übergeordneten Dienststelle? Angaben gruppiert nach Anteil Frauen an Belegschaft.</v>
      </c>
    </row>
    <row r="14" spans="1:2">
      <c r="A14" s="44"/>
      <c r="B14" s="44" t="str">
        <f>HYPERLINK("#'7_besch_maenner_p_gen_quartile'!A2","Tab. 7: Gibt es eine Stufenvertretung in der übergeordneten Dienststelle? Angaben gruppiert nach Anteil Männer an Belegschaft.")</f>
        <v>Tab. 7: Gibt es eine Stufenvertretung in der übergeordneten Dienststelle? Angaben gruppiert nach Anteil Männer an Belegschaft.</v>
      </c>
    </row>
    <row r="15" spans="1:2">
      <c r="A15" s="44"/>
      <c r="B15" s="44" t="str">
        <f>HYPERLINK("#'8_besch_vollz_p_gen_quartile'!A2","Tab. 8: Gibt es eine Stufenvertretung in der übergeordneten Dienststelle? Angaben gruppiert nach Anteil Vollzeitbeschäftigter an Belegschaft.")</f>
        <v>Tab. 8: Gibt es eine Stufenvertretung in der übergeordneten Dienststelle? Angaben gruppiert nach Anteil Vollzeitbeschäftigter an Belegschaft.</v>
      </c>
    </row>
    <row r="16" spans="1:2">
      <c r="A16" s="44"/>
      <c r="B16" s="44" t="str">
        <f>HYPERLINK("#'9_besch_teilz_p_gen_quartile'!A2","Tab. 9: Gibt es eine Stufenvertretung in der übergeordneten Dienststelle? Angaben gruppiert nach Anteil Teilzeitbeschäftigter an Belegschaft.")</f>
        <v>Tab. 9: Gibt es eine Stufenvertretung in der übergeordneten Dienststelle? Angaben gruppiert nach Anteil Teilzeitbeschäftigter an Belegschaft.</v>
      </c>
    </row>
    <row r="17" spans="2:2">
      <c r="B17" s="44" t="str">
        <f>HYPERLINK("#'10_besch_mini_p_gen_quartile'!A2","Tab. 10: Gibt es eine Stufenvertretung in der übergeordneten Dienststelle? Angaben gruppiert nach Anteil Minijobs an Belegschaft.")</f>
        <v>Tab. 10: Gibt es eine Stufenvertretung in der übergeordneten Dienststelle? Angaben gruppiert nach Anteil Minijobs an Belegschaft.</v>
      </c>
    </row>
    <row r="18" spans="2:2">
      <c r="B18" s="44" t="str">
        <f>HYPERLINK("#'11_besch_tz_mini_p_gen_quartile'!A2","Tab. 11: Gibt es eine Stufenvertretung in der übergeordneten Dienststelle? Angaben gruppiert nach Anteil Teilzeit und Minijobs an Belegschaft.")</f>
        <v>Tab. 11: Gibt es eine Stufenvertretung in der übergeordneten Dienststelle? Angaben gruppiert nach Anteil Teilzeit und Minijobs an Belegschaft.</v>
      </c>
    </row>
    <row r="19" spans="2:2">
      <c r="B19" s="44" t="str">
        <f>HYPERLINK("#'12_besch_befr_p_gen_quartile'!A2","Tab. 12: Gibt es eine Stufenvertretung in der übergeordneten Dienststelle? Angaben gruppiert nach Anteil befristet Beschäftigter an Belegschaft.")</f>
        <v>Tab. 12: Gibt es eine Stufenvertretung in der übergeordneten Dienststelle? Angaben gruppiert nach Anteil befristet Beschäftigter an Belegschaft.</v>
      </c>
    </row>
    <row r="20" spans="2:2">
      <c r="B20" s="44" t="str">
        <f>HYPERLINK("#'13_besch_migr_p_gen_quartile'!A2","Tab. 13: Gibt es eine Stufenvertretung in der übergeordneten Dienststelle? Angaben gruppiert nach Anteil Beschäftigter mit Migrationshintergrund an Belegschaft.")</f>
        <v>Tab. 13: Gibt es eine Stufenvertretung in der übergeordneten Dienststelle? Angaben gruppiert nach Anteil Beschäftigter mit Migrationshintergrund an Belegschaft.</v>
      </c>
    </row>
    <row r="21" spans="2:2">
      <c r="B21" s="44" t="str">
        <f>HYPERLINK("#'14_besch_gew_p_gen_quartile'!A2","Tab. 14: Gibt es eine Stufenvertretung in der übergeordneten Dienststelle? Angaben gruppiert nach Anteil von Gewerkschaftsmitgliedern.")</f>
        <v>Tab. 14: Gibt es eine Stufenvertretung in der übergeordneten Dienststelle? Angaben gruppiert nach Anteil von Gewerkschaftsmitgliedern.</v>
      </c>
    </row>
    <row r="22" spans="2:2">
      <c r="B22" s="44" t="str">
        <f>HYPERLINK("#'15_besch_hochq_p_gen_quartile'!A2","Tab. 15: Gibt es eine Stufenvertretung in der übergeordneten Dienststelle? Angaben gruppiert nach Anteil hochqualifizierter Tätigkeiten an Belegschaft.")</f>
        <v>Tab. 15: Gibt es eine Stufenvertretung in der übergeordneten Dienststelle? Angaben gruppiert nach Anteil hochqualifizierter Tätigkeiten an Belegschaft.</v>
      </c>
    </row>
    <row r="23" spans="2:2">
      <c r="B23" s="44" t="str">
        <f>HYPERLINK("#'16_besch_beruf_p_gen_quartile'!A2","Tab. 16: Gibt es eine Stufenvertretung in der übergeordneten Dienststelle? Angaben gruppiert nach Anteil mittlerer Tätigkeiten an Belegschaft.")</f>
        <v>Tab. 16: Gibt es eine Stufenvertretung in der übergeordneten Dienststelle? Angaben gruppiert nach Anteil mittlerer Tätigkeiten an Belegschaft.</v>
      </c>
    </row>
    <row r="24" spans="2:2">
      <c r="B24" s="44" t="str">
        <f>HYPERLINK("#'17_besch_ungel_p_gen_quartile'!A2","Tab. 17: Gibt es eine Stufenvertretung in der übergeordneten Dienststelle? Angaben gruppiert nach Anteil einfacher oder Hilfstätigkeiten an Belegschaft.")</f>
        <v>Tab. 17: Gibt es eine Stufenvertretung in der übergeordneten Dienststelle? Angaben gruppiert nach Anteil einfacher oder Hilfstätigkeiten an Belegschaft.</v>
      </c>
    </row>
    <row r="25" spans="2:2">
      <c r="B25" s="44" t="str">
        <f>HYPERLINK("#'18_besch_azubi_p_gen_quartile'!A2","Tab. 18: Gibt es eine Stufenvertretung in der übergeordneten Dienststelle? Angaben gruppiert nach Anteil Azubis an Belegschaft.")</f>
        <v>Tab. 18: Gibt es eine Stufenvertretung in der übergeordneten Dienststelle? Angaben gruppiert nach Anteil Azubis an Belegschaft.</v>
      </c>
    </row>
    <row r="26" spans="2:2">
      <c r="B26" s="44" t="str">
        <f>HYPERLINK("#'19_besch_u30_p_gen_quartile'!A2","Tab. 19: Gibt es eine Stufenvertretung in der übergeordneten Dienststelle? Angaben gruppiert nach Anteil Beschäftigte unter 30 Jahren an Belegschaft.")</f>
        <v>Tab. 19: Gibt es eine Stufenvertretung in der übergeordneten Dienststelle? Angaben gruppiert nach Anteil Beschäftigte unter 30 Jahren an Belegschaft.</v>
      </c>
    </row>
    <row r="27" spans="2:2">
      <c r="B27" s="44" t="str">
        <f>HYPERLINK("#'20_besch_ue55_p_gen_quartile'!A2","Tab. 20: Gibt es eine Stufenvertretung in der übergeordneten Dienststelle? Angaben gruppiert nach Anteil Beschäftigte über 55 Jahren an Belegschaft.")</f>
        <v>Tab. 20: Gibt es eine Stufenvertretung in der übergeordneten Dienststelle? Angaben gruppiert nach Anteil Beschäftigte über 55 Jahren an Belegschaft.</v>
      </c>
    </row>
    <row r="28" spans="2:2">
      <c r="B28" s="44" t="str">
        <f>HYPERLINK("#'21_besch_beam_p_gen_quartile'!A2","Tab. 21: Gibt es eine Stufenvertretung in der übergeordneten Dienststelle? Angaben gruppiert nach Anteil Beamte an Belegschaft.")</f>
        <v>Tab. 21: Gibt es eine Stufenvertretung in der übergeordneten Dienststelle? Angaben gruppiert nach Anteil Beamte an Belegschaft.</v>
      </c>
    </row>
    <row r="33" spans="1:1">
      <c r="A33" s="45" t="s">
        <v>4</v>
      </c>
    </row>
    <row r="34" spans="1:1">
      <c r="A34" s="45" t="s">
        <v>5</v>
      </c>
    </row>
  </sheetData>
  <hyperlinks>
    <hyperlink ref="A33" r:id="rId1" xr:uid="{2FC7866A-040E-4E9B-AAD4-D6F13557230E}"/>
    <hyperlink ref="A34" r:id="rId2" xr:uid="{5A7FAFE5-E294-4572-9809-313E41C46D23}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/>
  <dimension ref="A2:E12"/>
  <sheetViews>
    <sheetView workbookViewId="0"/>
  </sheetViews>
  <sheetFormatPr defaultColWidth="8.7109375" defaultRowHeight="14.45"/>
  <cols>
    <col min="1" max="1" width="50.42578125" style="19" customWidth="1"/>
    <col min="2" max="5" width="20.42578125" style="20" customWidth="1"/>
  </cols>
  <sheetData>
    <row r="2" spans="1:5" ht="18.600000000000001">
      <c r="A2" s="48" t="s">
        <v>84</v>
      </c>
      <c r="B2" s="44"/>
      <c r="C2" s="44"/>
      <c r="D2" s="44"/>
      <c r="E2" s="44"/>
    </row>
    <row r="3" spans="1:5">
      <c r="A3" s="49"/>
      <c r="B3" s="50" t="s">
        <v>7</v>
      </c>
      <c r="C3" s="51" t="s">
        <v>8</v>
      </c>
      <c r="D3" s="51" t="s">
        <v>8</v>
      </c>
      <c r="E3" s="51" t="s">
        <v>8</v>
      </c>
    </row>
    <row r="4" spans="1:5" ht="29.1">
      <c r="A4" s="52"/>
      <c r="B4" s="44"/>
      <c r="C4" s="53" t="s">
        <v>9</v>
      </c>
      <c r="D4" s="53" t="s">
        <v>10</v>
      </c>
      <c r="E4" s="53" t="s">
        <v>11</v>
      </c>
    </row>
    <row r="5" spans="1:5">
      <c r="A5" s="54" t="s">
        <v>85</v>
      </c>
      <c r="B5" s="55"/>
      <c r="C5" s="55"/>
      <c r="D5" s="55"/>
      <c r="E5" s="55"/>
    </row>
    <row r="6" spans="1:5">
      <c r="A6" s="56" t="s">
        <v>86</v>
      </c>
      <c r="B6" s="57">
        <v>55</v>
      </c>
      <c r="C6" s="58">
        <v>50.548077187071009</v>
      </c>
      <c r="D6" s="58">
        <v>27.76785946052345</v>
      </c>
      <c r="E6" s="58">
        <v>21.684063352405541</v>
      </c>
    </row>
    <row r="7" spans="1:5">
      <c r="A7" s="56" t="s">
        <v>87</v>
      </c>
      <c r="B7" s="57">
        <v>113</v>
      </c>
      <c r="C7" s="58">
        <v>60.616167576310197</v>
      </c>
      <c r="D7" s="58">
        <v>19.292544882697889</v>
      </c>
      <c r="E7" s="58">
        <v>20.0912875409919</v>
      </c>
    </row>
    <row r="8" spans="1:5">
      <c r="A8" s="56" t="s">
        <v>88</v>
      </c>
      <c r="B8" s="57">
        <v>426</v>
      </c>
      <c r="C8" s="58">
        <v>38.307970505448111</v>
      </c>
      <c r="D8" s="58">
        <v>25.797062368135919</v>
      </c>
      <c r="E8" s="58">
        <v>35.89496712641597</v>
      </c>
    </row>
    <row r="9" spans="1:5">
      <c r="A9" s="56" t="s">
        <v>89</v>
      </c>
      <c r="B9" s="57">
        <v>321</v>
      </c>
      <c r="C9" s="58">
        <v>32.185649097476492</v>
      </c>
      <c r="D9" s="58">
        <v>29.831608986543419</v>
      </c>
      <c r="E9" s="58">
        <v>37.982741915980093</v>
      </c>
    </row>
    <row r="10" spans="1:5">
      <c r="A10" s="59" t="s">
        <v>24</v>
      </c>
      <c r="B10" s="60">
        <v>915</v>
      </c>
      <c r="C10" s="61">
        <v>39.344393551234766</v>
      </c>
      <c r="D10" s="61">
        <v>26.683759080520151</v>
      </c>
      <c r="E10" s="61">
        <v>33.971847368245079</v>
      </c>
    </row>
    <row r="11" spans="1:5">
      <c r="A11" s="62" t="s">
        <v>25</v>
      </c>
      <c r="B11" s="44"/>
      <c r="C11" s="44"/>
      <c r="D11" s="44"/>
      <c r="E11" s="44"/>
    </row>
    <row r="12" spans="1:5">
      <c r="A12" s="62" t="s">
        <v>26</v>
      </c>
      <c r="B12" s="44"/>
      <c r="C12" s="44"/>
      <c r="D12" s="44"/>
      <c r="E12" s="44"/>
    </row>
  </sheetData>
  <mergeCells count="1">
    <mergeCell ref="C3:E3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/>
  <dimension ref="A2:E12"/>
  <sheetViews>
    <sheetView workbookViewId="0"/>
  </sheetViews>
  <sheetFormatPr defaultColWidth="8.7109375" defaultRowHeight="14.45"/>
  <cols>
    <col min="1" max="1" width="50.42578125" style="21" customWidth="1"/>
    <col min="2" max="5" width="20.42578125" style="22" customWidth="1"/>
  </cols>
  <sheetData>
    <row r="2" spans="1:5" ht="18.600000000000001">
      <c r="A2" s="48" t="s">
        <v>90</v>
      </c>
      <c r="B2" s="44"/>
      <c r="C2" s="44"/>
      <c r="D2" s="44"/>
      <c r="E2" s="44"/>
    </row>
    <row r="3" spans="1:5">
      <c r="A3" s="49"/>
      <c r="B3" s="50" t="s">
        <v>7</v>
      </c>
      <c r="C3" s="51" t="s">
        <v>8</v>
      </c>
      <c r="D3" s="51" t="s">
        <v>8</v>
      </c>
      <c r="E3" s="51" t="s">
        <v>8</v>
      </c>
    </row>
    <row r="4" spans="1:5" ht="29.1">
      <c r="A4" s="52"/>
      <c r="B4" s="44"/>
      <c r="C4" s="53" t="s">
        <v>9</v>
      </c>
      <c r="D4" s="53" t="s">
        <v>10</v>
      </c>
      <c r="E4" s="53" t="s">
        <v>11</v>
      </c>
    </row>
    <row r="5" spans="1:5">
      <c r="A5" s="54" t="s">
        <v>91</v>
      </c>
      <c r="B5" s="55"/>
      <c r="C5" s="55"/>
      <c r="D5" s="55"/>
      <c r="E5" s="55"/>
    </row>
    <row r="6" spans="1:5">
      <c r="A6" s="56" t="s">
        <v>92</v>
      </c>
      <c r="B6" s="57">
        <v>534</v>
      </c>
      <c r="C6" s="58">
        <v>48.241846464118893</v>
      </c>
      <c r="D6" s="58">
        <v>23.867636489259979</v>
      </c>
      <c r="E6" s="58">
        <v>27.890517046621131</v>
      </c>
    </row>
    <row r="7" spans="1:5">
      <c r="A7" s="56" t="s">
        <v>93</v>
      </c>
      <c r="B7" s="57">
        <v>138</v>
      </c>
      <c r="C7" s="58">
        <v>33.378200621190373</v>
      </c>
      <c r="D7" s="58">
        <v>25.246636090969929</v>
      </c>
      <c r="E7" s="58">
        <v>41.375163287839698</v>
      </c>
    </row>
    <row r="8" spans="1:5">
      <c r="A8" s="56" t="s">
        <v>94</v>
      </c>
      <c r="B8" s="57">
        <v>102</v>
      </c>
      <c r="C8" s="58">
        <v>17.753879640065581</v>
      </c>
      <c r="D8" s="58">
        <v>35.54001763645681</v>
      </c>
      <c r="E8" s="58">
        <v>46.706102723477613</v>
      </c>
    </row>
    <row r="9" spans="1:5">
      <c r="A9" s="56" t="s">
        <v>95</v>
      </c>
      <c r="B9" s="57">
        <v>187</v>
      </c>
      <c r="C9" s="58">
        <v>29.808377033217731</v>
      </c>
      <c r="D9" s="58">
        <v>31.456794291857861</v>
      </c>
      <c r="E9" s="58">
        <v>38.734828674924429</v>
      </c>
    </row>
    <row r="10" spans="1:5">
      <c r="A10" s="59" t="s">
        <v>24</v>
      </c>
      <c r="B10" s="60">
        <v>961</v>
      </c>
      <c r="C10" s="61">
        <v>39.872202265880688</v>
      </c>
      <c r="D10" s="61">
        <v>26.62965387589022</v>
      </c>
      <c r="E10" s="61">
        <v>33.498143858229078</v>
      </c>
    </row>
    <row r="11" spans="1:5">
      <c r="A11" s="62" t="s">
        <v>25</v>
      </c>
      <c r="B11" s="44"/>
      <c r="C11" s="44"/>
      <c r="D11" s="44"/>
      <c r="E11" s="44"/>
    </row>
    <row r="12" spans="1:5">
      <c r="A12" s="62" t="s">
        <v>26</v>
      </c>
      <c r="B12" s="44"/>
      <c r="C12" s="44"/>
      <c r="D12" s="44"/>
      <c r="E12" s="44"/>
    </row>
  </sheetData>
  <mergeCells count="1">
    <mergeCell ref="C3:E3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/>
  <dimension ref="A2:E12"/>
  <sheetViews>
    <sheetView workbookViewId="0"/>
  </sheetViews>
  <sheetFormatPr defaultColWidth="8.7109375" defaultRowHeight="14.45"/>
  <cols>
    <col min="1" max="1" width="50.42578125" style="23" customWidth="1"/>
    <col min="2" max="5" width="20.42578125" style="24" customWidth="1"/>
  </cols>
  <sheetData>
    <row r="2" spans="1:5" ht="18.600000000000001">
      <c r="A2" s="48" t="s">
        <v>96</v>
      </c>
      <c r="B2" s="44"/>
      <c r="C2" s="44"/>
      <c r="D2" s="44"/>
      <c r="E2" s="44"/>
    </row>
    <row r="3" spans="1:5">
      <c r="A3" s="49"/>
      <c r="B3" s="50" t="s">
        <v>7</v>
      </c>
      <c r="C3" s="51" t="s">
        <v>8</v>
      </c>
      <c r="D3" s="51" t="s">
        <v>8</v>
      </c>
      <c r="E3" s="51" t="s">
        <v>8</v>
      </c>
    </row>
    <row r="4" spans="1:5" ht="29.1">
      <c r="A4" s="52"/>
      <c r="B4" s="44"/>
      <c r="C4" s="53" t="s">
        <v>9</v>
      </c>
      <c r="D4" s="53" t="s">
        <v>10</v>
      </c>
      <c r="E4" s="53" t="s">
        <v>11</v>
      </c>
    </row>
    <row r="5" spans="1:5">
      <c r="A5" s="54" t="s">
        <v>97</v>
      </c>
      <c r="B5" s="55"/>
      <c r="C5" s="55"/>
      <c r="D5" s="55"/>
      <c r="E5" s="55"/>
    </row>
    <row r="6" spans="1:5">
      <c r="A6" s="56" t="s">
        <v>86</v>
      </c>
      <c r="B6" s="57">
        <v>42</v>
      </c>
      <c r="C6" s="58">
        <v>59.291554265023848</v>
      </c>
      <c r="D6" s="58">
        <v>24.934618302367781</v>
      </c>
      <c r="E6" s="58">
        <v>15.773827432608369</v>
      </c>
    </row>
    <row r="7" spans="1:5">
      <c r="A7" s="56" t="s">
        <v>98</v>
      </c>
      <c r="B7" s="57">
        <v>199</v>
      </c>
      <c r="C7" s="58">
        <v>51.791431472382349</v>
      </c>
      <c r="D7" s="58">
        <v>23.950075250082222</v>
      </c>
      <c r="E7" s="58">
        <v>24.25849327753544</v>
      </c>
    </row>
    <row r="8" spans="1:5">
      <c r="A8" s="56" t="s">
        <v>99</v>
      </c>
      <c r="B8" s="57">
        <v>394</v>
      </c>
      <c r="C8" s="58">
        <v>39.934848932064277</v>
      </c>
      <c r="D8" s="58">
        <v>24.207369779510032</v>
      </c>
      <c r="E8" s="58">
        <v>35.857781288425677</v>
      </c>
    </row>
    <row r="9" spans="1:5">
      <c r="A9" s="56" t="s">
        <v>100</v>
      </c>
      <c r="B9" s="57">
        <v>272</v>
      </c>
      <c r="C9" s="58">
        <v>27.812334236903251</v>
      </c>
      <c r="D9" s="58">
        <v>31.995640612284419</v>
      </c>
      <c r="E9" s="58">
        <v>40.19202515081232</v>
      </c>
    </row>
    <row r="10" spans="1:5">
      <c r="A10" s="59" t="s">
        <v>24</v>
      </c>
      <c r="B10" s="60">
        <v>907</v>
      </c>
      <c r="C10" s="61">
        <v>39.463956204199953</v>
      </c>
      <c r="D10" s="61">
        <v>26.691258081302589</v>
      </c>
      <c r="E10" s="61">
        <v>33.844785714497448</v>
      </c>
    </row>
    <row r="11" spans="1:5">
      <c r="A11" s="62" t="s">
        <v>25</v>
      </c>
      <c r="B11" s="44"/>
      <c r="C11" s="44"/>
      <c r="D11" s="44"/>
      <c r="E11" s="44"/>
    </row>
    <row r="12" spans="1:5">
      <c r="A12" s="62" t="s">
        <v>26</v>
      </c>
      <c r="B12" s="44"/>
      <c r="C12" s="44"/>
      <c r="D12" s="44"/>
      <c r="E12" s="44"/>
    </row>
  </sheetData>
  <mergeCells count="1">
    <mergeCell ref="C3:E3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/>
  <dimension ref="A2:E12"/>
  <sheetViews>
    <sheetView workbookViewId="0"/>
  </sheetViews>
  <sheetFormatPr defaultColWidth="8.7109375" defaultRowHeight="14.45"/>
  <cols>
    <col min="1" max="1" width="50.42578125" style="25" customWidth="1"/>
    <col min="2" max="5" width="20.42578125" style="26" customWidth="1"/>
  </cols>
  <sheetData>
    <row r="2" spans="1:5" ht="18.600000000000001">
      <c r="A2" s="48" t="s">
        <v>101</v>
      </c>
      <c r="B2" s="44"/>
      <c r="C2" s="44"/>
      <c r="D2" s="44"/>
      <c r="E2" s="44"/>
    </row>
    <row r="3" spans="1:5">
      <c r="A3" s="49"/>
      <c r="B3" s="50" t="s">
        <v>7</v>
      </c>
      <c r="C3" s="51" t="s">
        <v>8</v>
      </c>
      <c r="D3" s="51" t="s">
        <v>8</v>
      </c>
      <c r="E3" s="51" t="s">
        <v>8</v>
      </c>
    </row>
    <row r="4" spans="1:5" ht="29.1">
      <c r="A4" s="52"/>
      <c r="B4" s="44"/>
      <c r="C4" s="53" t="s">
        <v>9</v>
      </c>
      <c r="D4" s="53" t="s">
        <v>10</v>
      </c>
      <c r="E4" s="53" t="s">
        <v>11</v>
      </c>
    </row>
    <row r="5" spans="1:5">
      <c r="A5" s="54" t="s">
        <v>102</v>
      </c>
      <c r="B5" s="55"/>
      <c r="C5" s="55"/>
      <c r="D5" s="55"/>
      <c r="E5" s="55"/>
    </row>
    <row r="6" spans="1:5">
      <c r="A6" s="56" t="s">
        <v>92</v>
      </c>
      <c r="B6" s="57">
        <v>207</v>
      </c>
      <c r="C6" s="58">
        <v>38.192084314787927</v>
      </c>
      <c r="D6" s="58">
        <v>25.819239116244809</v>
      </c>
      <c r="E6" s="58">
        <v>35.988676568967257</v>
      </c>
    </row>
    <row r="7" spans="1:5">
      <c r="A7" s="56" t="s">
        <v>103</v>
      </c>
      <c r="B7" s="57">
        <v>292</v>
      </c>
      <c r="C7" s="58">
        <v>37.168633971162301</v>
      </c>
      <c r="D7" s="58">
        <v>26.58750799659061</v>
      </c>
      <c r="E7" s="58">
        <v>36.243858032247097</v>
      </c>
    </row>
    <row r="8" spans="1:5">
      <c r="A8" s="56" t="s">
        <v>104</v>
      </c>
      <c r="B8" s="57">
        <v>236</v>
      </c>
      <c r="C8" s="58">
        <v>38.84043434894464</v>
      </c>
      <c r="D8" s="58">
        <v>33.281559973204523</v>
      </c>
      <c r="E8" s="58">
        <v>27.878005677850851</v>
      </c>
    </row>
    <row r="9" spans="1:5">
      <c r="A9" s="56" t="s">
        <v>105</v>
      </c>
      <c r="B9" s="57">
        <v>192</v>
      </c>
      <c r="C9" s="58">
        <v>49.714524884970352</v>
      </c>
      <c r="D9" s="58">
        <v>20.25324014286991</v>
      </c>
      <c r="E9" s="58">
        <v>30.032234972159749</v>
      </c>
    </row>
    <row r="10" spans="1:5">
      <c r="A10" s="59" t="s">
        <v>24</v>
      </c>
      <c r="B10" s="60">
        <v>927</v>
      </c>
      <c r="C10" s="61">
        <v>40.608056543394923</v>
      </c>
      <c r="D10" s="61">
        <v>26.594109045375919</v>
      </c>
      <c r="E10" s="61">
        <v>32.797834411229168</v>
      </c>
    </row>
    <row r="11" spans="1:5">
      <c r="A11" s="62" t="s">
        <v>25</v>
      </c>
      <c r="B11" s="44"/>
      <c r="C11" s="44"/>
      <c r="D11" s="44"/>
      <c r="E11" s="44"/>
    </row>
    <row r="12" spans="1:5">
      <c r="A12" s="62" t="s">
        <v>26</v>
      </c>
      <c r="B12" s="44"/>
      <c r="C12" s="44"/>
      <c r="D12" s="44"/>
      <c r="E12" s="44"/>
    </row>
  </sheetData>
  <mergeCells count="1">
    <mergeCell ref="C3:E3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4"/>
  <dimension ref="A2:E12"/>
  <sheetViews>
    <sheetView workbookViewId="0"/>
  </sheetViews>
  <sheetFormatPr defaultColWidth="8.7109375" defaultRowHeight="14.45"/>
  <cols>
    <col min="1" max="1" width="50.42578125" style="27" customWidth="1"/>
    <col min="2" max="5" width="20.42578125" style="28" customWidth="1"/>
  </cols>
  <sheetData>
    <row r="2" spans="1:5" ht="18.600000000000001">
      <c r="A2" s="48" t="s">
        <v>106</v>
      </c>
      <c r="B2" s="44"/>
      <c r="C2" s="44"/>
      <c r="D2" s="44"/>
      <c r="E2" s="44"/>
    </row>
    <row r="3" spans="1:5">
      <c r="A3" s="49"/>
      <c r="B3" s="50" t="s">
        <v>7</v>
      </c>
      <c r="C3" s="51" t="s">
        <v>8</v>
      </c>
      <c r="D3" s="51" t="s">
        <v>8</v>
      </c>
      <c r="E3" s="51" t="s">
        <v>8</v>
      </c>
    </row>
    <row r="4" spans="1:5" ht="29.1">
      <c r="A4" s="52"/>
      <c r="B4" s="44"/>
      <c r="C4" s="53" t="s">
        <v>9</v>
      </c>
      <c r="D4" s="53" t="s">
        <v>10</v>
      </c>
      <c r="E4" s="53" t="s">
        <v>11</v>
      </c>
    </row>
    <row r="5" spans="1:5">
      <c r="A5" s="54" t="s">
        <v>107</v>
      </c>
      <c r="B5" s="55"/>
      <c r="C5" s="55"/>
      <c r="D5" s="55"/>
      <c r="E5" s="55"/>
    </row>
    <row r="6" spans="1:5">
      <c r="A6" s="56" t="s">
        <v>108</v>
      </c>
      <c r="B6" s="57">
        <v>325</v>
      </c>
      <c r="C6" s="58">
        <v>39.982417070311968</v>
      </c>
      <c r="D6" s="58">
        <v>29.50192953974463</v>
      </c>
      <c r="E6" s="58">
        <v>30.515653389943399</v>
      </c>
    </row>
    <row r="7" spans="1:5">
      <c r="A7" s="56" t="s">
        <v>109</v>
      </c>
      <c r="B7" s="57">
        <v>215</v>
      </c>
      <c r="C7" s="58">
        <v>44.420353334989791</v>
      </c>
      <c r="D7" s="58">
        <v>24.595052523626389</v>
      </c>
      <c r="E7" s="58">
        <v>30.98459414138382</v>
      </c>
    </row>
    <row r="8" spans="1:5">
      <c r="A8" s="56" t="s">
        <v>110</v>
      </c>
      <c r="B8" s="57">
        <v>200</v>
      </c>
      <c r="C8" s="58">
        <v>38.066764328611818</v>
      </c>
      <c r="D8" s="58">
        <v>21.054649610282429</v>
      </c>
      <c r="E8" s="58">
        <v>40.878586061105743</v>
      </c>
    </row>
    <row r="9" spans="1:5">
      <c r="A9" s="56" t="s">
        <v>111</v>
      </c>
      <c r="B9" s="57">
        <v>70</v>
      </c>
      <c r="C9" s="58">
        <v>32.226947557886547</v>
      </c>
      <c r="D9" s="58">
        <v>34.803718236984963</v>
      </c>
      <c r="E9" s="58">
        <v>32.969334205128483</v>
      </c>
    </row>
    <row r="10" spans="1:5">
      <c r="A10" s="59" t="s">
        <v>24</v>
      </c>
      <c r="B10" s="60">
        <v>810</v>
      </c>
      <c r="C10" s="61">
        <v>40.091988504308738</v>
      </c>
      <c r="D10" s="61">
        <v>26.64421737203137</v>
      </c>
      <c r="E10" s="61">
        <v>33.263794123659878</v>
      </c>
    </row>
    <row r="11" spans="1:5">
      <c r="A11" s="62" t="s">
        <v>25</v>
      </c>
      <c r="B11" s="44"/>
      <c r="C11" s="44"/>
      <c r="D11" s="44"/>
      <c r="E11" s="44"/>
    </row>
    <row r="12" spans="1:5">
      <c r="A12" s="62" t="s">
        <v>26</v>
      </c>
      <c r="B12" s="44"/>
      <c r="C12" s="44"/>
      <c r="D12" s="44"/>
      <c r="E12" s="44"/>
    </row>
  </sheetData>
  <mergeCells count="1">
    <mergeCell ref="C3:E3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5"/>
  <dimension ref="A2:E12"/>
  <sheetViews>
    <sheetView workbookViewId="0"/>
  </sheetViews>
  <sheetFormatPr defaultColWidth="8.7109375" defaultRowHeight="14.45"/>
  <cols>
    <col min="1" max="1" width="50.42578125" style="29" customWidth="1"/>
    <col min="2" max="5" width="20.42578125" style="30" customWidth="1"/>
  </cols>
  <sheetData>
    <row r="2" spans="1:5" ht="18.600000000000001">
      <c r="A2" s="48" t="s">
        <v>112</v>
      </c>
      <c r="B2" s="44"/>
      <c r="C2" s="44"/>
      <c r="D2" s="44"/>
      <c r="E2" s="44"/>
    </row>
    <row r="3" spans="1:5">
      <c r="A3" s="49"/>
      <c r="B3" s="50" t="s">
        <v>7</v>
      </c>
      <c r="C3" s="51" t="s">
        <v>8</v>
      </c>
      <c r="D3" s="51" t="s">
        <v>8</v>
      </c>
      <c r="E3" s="51" t="s">
        <v>8</v>
      </c>
    </row>
    <row r="4" spans="1:5" ht="29.1">
      <c r="A4" s="52"/>
      <c r="B4" s="44"/>
      <c r="C4" s="53" t="s">
        <v>9</v>
      </c>
      <c r="D4" s="53" t="s">
        <v>10</v>
      </c>
      <c r="E4" s="53" t="s">
        <v>11</v>
      </c>
    </row>
    <row r="5" spans="1:5">
      <c r="A5" s="54" t="s">
        <v>113</v>
      </c>
      <c r="B5" s="55"/>
      <c r="C5" s="55"/>
      <c r="D5" s="55"/>
      <c r="E5" s="55"/>
    </row>
    <row r="6" spans="1:5">
      <c r="A6" s="56" t="s">
        <v>114</v>
      </c>
      <c r="B6" s="57">
        <v>175</v>
      </c>
      <c r="C6" s="58">
        <v>29.087356868901399</v>
      </c>
      <c r="D6" s="58">
        <v>34.214311987047807</v>
      </c>
      <c r="E6" s="58">
        <v>36.698331144050798</v>
      </c>
    </row>
    <row r="7" spans="1:5">
      <c r="A7" s="56" t="s">
        <v>115</v>
      </c>
      <c r="B7" s="57">
        <v>278</v>
      </c>
      <c r="C7" s="58">
        <v>29.267457772259981</v>
      </c>
      <c r="D7" s="58">
        <v>30.81380209336827</v>
      </c>
      <c r="E7" s="58">
        <v>39.918740134371753</v>
      </c>
    </row>
    <row r="8" spans="1:5">
      <c r="A8" s="56" t="s">
        <v>116</v>
      </c>
      <c r="B8" s="57">
        <v>188</v>
      </c>
      <c r="C8" s="58">
        <v>47.426325351056541</v>
      </c>
      <c r="D8" s="58">
        <v>21.173600017249431</v>
      </c>
      <c r="E8" s="58">
        <v>31.400074631694029</v>
      </c>
    </row>
    <row r="9" spans="1:5">
      <c r="A9" s="56" t="s">
        <v>117</v>
      </c>
      <c r="B9" s="57">
        <v>121</v>
      </c>
      <c r="C9" s="58">
        <v>71.348521981470412</v>
      </c>
      <c r="D9" s="58">
        <v>9.1285056748906399</v>
      </c>
      <c r="E9" s="58">
        <v>19.522972343638958</v>
      </c>
    </row>
    <row r="10" spans="1:5">
      <c r="A10" s="59" t="s">
        <v>24</v>
      </c>
      <c r="B10" s="60">
        <v>762</v>
      </c>
      <c r="C10" s="61">
        <v>39.245337407014979</v>
      </c>
      <c r="D10" s="61">
        <v>26.472339694758041</v>
      </c>
      <c r="E10" s="61">
        <v>34.28232289822698</v>
      </c>
    </row>
    <row r="11" spans="1:5">
      <c r="A11" s="62" t="s">
        <v>25</v>
      </c>
      <c r="B11" s="44"/>
      <c r="C11" s="44"/>
      <c r="D11" s="44"/>
      <c r="E11" s="44"/>
    </row>
    <row r="12" spans="1:5">
      <c r="A12" s="62" t="s">
        <v>26</v>
      </c>
      <c r="B12" s="44"/>
      <c r="C12" s="44"/>
      <c r="D12" s="44"/>
      <c r="E12" s="44"/>
    </row>
  </sheetData>
  <mergeCells count="1">
    <mergeCell ref="C3:E3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6"/>
  <dimension ref="A2:E12"/>
  <sheetViews>
    <sheetView workbookViewId="0"/>
  </sheetViews>
  <sheetFormatPr defaultColWidth="8.7109375" defaultRowHeight="14.45"/>
  <cols>
    <col min="1" max="1" width="50.42578125" style="31" customWidth="1"/>
    <col min="2" max="5" width="20.42578125" style="32" customWidth="1"/>
  </cols>
  <sheetData>
    <row r="2" spans="1:5" ht="18.600000000000001">
      <c r="A2" s="48" t="s">
        <v>118</v>
      </c>
      <c r="B2" s="44"/>
      <c r="C2" s="44"/>
      <c r="D2" s="44"/>
      <c r="E2" s="44"/>
    </row>
    <row r="3" spans="1:5">
      <c r="A3" s="49"/>
      <c r="B3" s="50" t="s">
        <v>7</v>
      </c>
      <c r="C3" s="51" t="s">
        <v>8</v>
      </c>
      <c r="D3" s="51" t="s">
        <v>8</v>
      </c>
      <c r="E3" s="51" t="s">
        <v>8</v>
      </c>
    </row>
    <row r="4" spans="1:5" ht="29.1">
      <c r="A4" s="52"/>
      <c r="B4" s="44"/>
      <c r="C4" s="53" t="s">
        <v>9</v>
      </c>
      <c r="D4" s="53" t="s">
        <v>10</v>
      </c>
      <c r="E4" s="53" t="s">
        <v>11</v>
      </c>
    </row>
    <row r="5" spans="1:5">
      <c r="A5" s="54" t="s">
        <v>119</v>
      </c>
      <c r="B5" s="55"/>
      <c r="C5" s="55"/>
      <c r="D5" s="55"/>
      <c r="E5" s="55"/>
    </row>
    <row r="6" spans="1:5">
      <c r="A6" s="56" t="s">
        <v>120</v>
      </c>
      <c r="B6" s="57">
        <v>165</v>
      </c>
      <c r="C6" s="58">
        <v>35.709757417291321</v>
      </c>
      <c r="D6" s="58">
        <v>29.54187475307295</v>
      </c>
      <c r="E6" s="58">
        <v>34.748367829635733</v>
      </c>
    </row>
    <row r="7" spans="1:5">
      <c r="A7" s="56" t="s">
        <v>121</v>
      </c>
      <c r="B7" s="57">
        <v>229</v>
      </c>
      <c r="C7" s="58">
        <v>18.960161193144511</v>
      </c>
      <c r="D7" s="58">
        <v>36.480000749105912</v>
      </c>
      <c r="E7" s="58">
        <v>44.559838057749573</v>
      </c>
    </row>
    <row r="8" spans="1:5">
      <c r="A8" s="56" t="s">
        <v>122</v>
      </c>
      <c r="B8" s="57">
        <v>251</v>
      </c>
      <c r="C8" s="58">
        <v>33.091540952154368</v>
      </c>
      <c r="D8" s="58">
        <v>31.289051653382881</v>
      </c>
      <c r="E8" s="58">
        <v>35.619407394462748</v>
      </c>
    </row>
    <row r="9" spans="1:5">
      <c r="A9" s="56" t="s">
        <v>123</v>
      </c>
      <c r="B9" s="57">
        <v>299</v>
      </c>
      <c r="C9" s="58">
        <v>60.32350617321184</v>
      </c>
      <c r="D9" s="58">
        <v>15.95284985043115</v>
      </c>
      <c r="E9" s="58">
        <v>23.72364397635701</v>
      </c>
    </row>
    <row r="10" spans="1:5">
      <c r="A10" s="59" t="s">
        <v>24</v>
      </c>
      <c r="B10" s="60">
        <v>944</v>
      </c>
      <c r="C10" s="61">
        <v>40.06928351725761</v>
      </c>
      <c r="D10" s="61">
        <v>26.697795924766371</v>
      </c>
      <c r="E10" s="61">
        <v>33.232920557976023</v>
      </c>
    </row>
    <row r="11" spans="1:5">
      <c r="A11" s="62" t="s">
        <v>25</v>
      </c>
      <c r="B11" s="44"/>
      <c r="C11" s="44"/>
      <c r="D11" s="44"/>
      <c r="E11" s="44"/>
    </row>
    <row r="12" spans="1:5">
      <c r="A12" s="62" t="s">
        <v>26</v>
      </c>
      <c r="B12" s="44"/>
      <c r="C12" s="44"/>
      <c r="D12" s="44"/>
      <c r="E12" s="44"/>
    </row>
  </sheetData>
  <mergeCells count="1">
    <mergeCell ref="C3:E3"/>
  </mergeCell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7"/>
  <dimension ref="A2:E12"/>
  <sheetViews>
    <sheetView workbookViewId="0"/>
  </sheetViews>
  <sheetFormatPr defaultColWidth="8.7109375" defaultRowHeight="14.45"/>
  <cols>
    <col min="1" max="1" width="50.42578125" style="33" customWidth="1"/>
    <col min="2" max="5" width="20.42578125" style="34" customWidth="1"/>
  </cols>
  <sheetData>
    <row r="2" spans="1:5" ht="18.600000000000001">
      <c r="A2" s="48" t="s">
        <v>124</v>
      </c>
      <c r="B2" s="44"/>
      <c r="C2" s="44"/>
      <c r="D2" s="44"/>
      <c r="E2" s="44"/>
    </row>
    <row r="3" spans="1:5">
      <c r="A3" s="49"/>
      <c r="B3" s="50" t="s">
        <v>7</v>
      </c>
      <c r="C3" s="51" t="s">
        <v>8</v>
      </c>
      <c r="D3" s="51" t="s">
        <v>8</v>
      </c>
      <c r="E3" s="51" t="s">
        <v>8</v>
      </c>
    </row>
    <row r="4" spans="1:5" ht="29.1">
      <c r="A4" s="52"/>
      <c r="B4" s="44"/>
      <c r="C4" s="53" t="s">
        <v>9</v>
      </c>
      <c r="D4" s="53" t="s">
        <v>10</v>
      </c>
      <c r="E4" s="53" t="s">
        <v>11</v>
      </c>
    </row>
    <row r="5" spans="1:5">
      <c r="A5" s="54" t="s">
        <v>125</v>
      </c>
      <c r="B5" s="55"/>
      <c r="C5" s="55"/>
      <c r="D5" s="55"/>
      <c r="E5" s="55"/>
    </row>
    <row r="6" spans="1:5">
      <c r="A6" s="56" t="s">
        <v>126</v>
      </c>
      <c r="B6" s="57">
        <v>219</v>
      </c>
      <c r="C6" s="58">
        <v>65.716933153234294</v>
      </c>
      <c r="D6" s="58">
        <v>12.95372349596329</v>
      </c>
      <c r="E6" s="58">
        <v>21.329343350802421</v>
      </c>
    </row>
    <row r="7" spans="1:5">
      <c r="A7" s="56" t="s">
        <v>127</v>
      </c>
      <c r="B7" s="57">
        <v>236</v>
      </c>
      <c r="C7" s="58">
        <v>38.119513857942842</v>
      </c>
      <c r="D7" s="58">
        <v>26.963847347820931</v>
      </c>
      <c r="E7" s="58">
        <v>34.916638794236228</v>
      </c>
    </row>
    <row r="8" spans="1:5">
      <c r="A8" s="56" t="s">
        <v>81</v>
      </c>
      <c r="B8" s="57">
        <v>231</v>
      </c>
      <c r="C8" s="58">
        <v>25.00586608120333</v>
      </c>
      <c r="D8" s="58">
        <v>37.970448049959003</v>
      </c>
      <c r="E8" s="58">
        <v>37.023685868837667</v>
      </c>
    </row>
    <row r="9" spans="1:5">
      <c r="A9" s="56" t="s">
        <v>128</v>
      </c>
      <c r="B9" s="57">
        <v>254</v>
      </c>
      <c r="C9" s="58">
        <v>28.210921450797979</v>
      </c>
      <c r="D9" s="58">
        <v>31.746865838282591</v>
      </c>
      <c r="E9" s="58">
        <v>40.042212710919429</v>
      </c>
    </row>
    <row r="10" spans="1:5">
      <c r="A10" s="59" t="s">
        <v>24</v>
      </c>
      <c r="B10" s="60">
        <v>940</v>
      </c>
      <c r="C10" s="61">
        <v>39.899842513132207</v>
      </c>
      <c r="D10" s="61">
        <v>27.041471436244979</v>
      </c>
      <c r="E10" s="61">
        <v>33.058686050622818</v>
      </c>
    </row>
    <row r="11" spans="1:5">
      <c r="A11" s="62" t="s">
        <v>25</v>
      </c>
      <c r="B11" s="44"/>
      <c r="C11" s="44"/>
      <c r="D11" s="44"/>
      <c r="E11" s="44"/>
    </row>
    <row r="12" spans="1:5">
      <c r="A12" s="62" t="s">
        <v>26</v>
      </c>
      <c r="B12" s="44"/>
      <c r="C12" s="44"/>
      <c r="D12" s="44"/>
      <c r="E12" s="44"/>
    </row>
  </sheetData>
  <mergeCells count="1">
    <mergeCell ref="C3:E3"/>
  </mergeCell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8"/>
  <dimension ref="A2:E12"/>
  <sheetViews>
    <sheetView workbookViewId="0"/>
  </sheetViews>
  <sheetFormatPr defaultColWidth="8.7109375" defaultRowHeight="14.45"/>
  <cols>
    <col min="1" max="1" width="50.42578125" style="35" customWidth="1"/>
    <col min="2" max="5" width="20.42578125" style="36" customWidth="1"/>
  </cols>
  <sheetData>
    <row r="2" spans="1:5" ht="18.600000000000001">
      <c r="A2" s="48" t="s">
        <v>129</v>
      </c>
      <c r="B2" s="44"/>
      <c r="C2" s="44"/>
      <c r="D2" s="44"/>
      <c r="E2" s="44"/>
    </row>
    <row r="3" spans="1:5">
      <c r="A3" s="49"/>
      <c r="B3" s="50" t="s">
        <v>7</v>
      </c>
      <c r="C3" s="51" t="s">
        <v>8</v>
      </c>
      <c r="D3" s="51" t="s">
        <v>8</v>
      </c>
      <c r="E3" s="51" t="s">
        <v>8</v>
      </c>
    </row>
    <row r="4" spans="1:5" ht="29.1">
      <c r="A4" s="52"/>
      <c r="B4" s="44"/>
      <c r="C4" s="53" t="s">
        <v>9</v>
      </c>
      <c r="D4" s="53" t="s">
        <v>10</v>
      </c>
      <c r="E4" s="53" t="s">
        <v>11</v>
      </c>
    </row>
    <row r="5" spans="1:5">
      <c r="A5" s="54" t="s">
        <v>130</v>
      </c>
      <c r="B5" s="55"/>
      <c r="C5" s="55"/>
      <c r="D5" s="55"/>
      <c r="E5" s="55"/>
    </row>
    <row r="6" spans="1:5">
      <c r="A6" s="56" t="s">
        <v>92</v>
      </c>
      <c r="B6" s="57">
        <v>244</v>
      </c>
      <c r="C6" s="58">
        <v>55.779695706914332</v>
      </c>
      <c r="D6" s="58">
        <v>23.183180109176231</v>
      </c>
      <c r="E6" s="58">
        <v>21.037124183909441</v>
      </c>
    </row>
    <row r="7" spans="1:5">
      <c r="A7" s="56" t="s">
        <v>131</v>
      </c>
      <c r="B7" s="57">
        <v>304</v>
      </c>
      <c r="C7" s="58">
        <v>37.277318448502719</v>
      </c>
      <c r="D7" s="58">
        <v>24.8374649645285</v>
      </c>
      <c r="E7" s="58">
        <v>37.885216586968788</v>
      </c>
    </row>
    <row r="8" spans="1:5">
      <c r="A8" s="56" t="s">
        <v>132</v>
      </c>
      <c r="B8" s="57">
        <v>277</v>
      </c>
      <c r="C8" s="58">
        <v>29.976715239734698</v>
      </c>
      <c r="D8" s="58">
        <v>34.764920230344927</v>
      </c>
      <c r="E8" s="58">
        <v>35.258364529920378</v>
      </c>
    </row>
    <row r="9" spans="1:5">
      <c r="A9" s="56" t="s">
        <v>133</v>
      </c>
      <c r="B9" s="57">
        <v>124</v>
      </c>
      <c r="C9" s="58">
        <v>31.319336317511919</v>
      </c>
      <c r="D9" s="58">
        <v>25.617689092389451</v>
      </c>
      <c r="E9" s="58">
        <v>43.062974590098626</v>
      </c>
    </row>
    <row r="10" spans="1:5">
      <c r="A10" s="59" t="s">
        <v>24</v>
      </c>
      <c r="B10" s="60">
        <v>949</v>
      </c>
      <c r="C10" s="61">
        <v>39.890677252137529</v>
      </c>
      <c r="D10" s="61">
        <v>26.977943584209871</v>
      </c>
      <c r="E10" s="61">
        <v>33.131379163652603</v>
      </c>
    </row>
    <row r="11" spans="1:5">
      <c r="A11" s="62" t="s">
        <v>25</v>
      </c>
      <c r="B11" s="44"/>
      <c r="C11" s="44"/>
      <c r="D11" s="44"/>
      <c r="E11" s="44"/>
    </row>
    <row r="12" spans="1:5">
      <c r="A12" s="62" t="s">
        <v>26</v>
      </c>
      <c r="B12" s="44"/>
      <c r="C12" s="44"/>
      <c r="D12" s="44"/>
      <c r="E12" s="44"/>
    </row>
  </sheetData>
  <mergeCells count="1">
    <mergeCell ref="C3:E3"/>
  </mergeCell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9"/>
  <dimension ref="A2:E12"/>
  <sheetViews>
    <sheetView workbookViewId="0"/>
  </sheetViews>
  <sheetFormatPr defaultColWidth="8.7109375" defaultRowHeight="14.45"/>
  <cols>
    <col min="1" max="1" width="50.42578125" style="37" customWidth="1"/>
    <col min="2" max="5" width="20.42578125" style="38" customWidth="1"/>
  </cols>
  <sheetData>
    <row r="2" spans="1:5" ht="18.600000000000001">
      <c r="A2" s="48" t="s">
        <v>134</v>
      </c>
      <c r="B2" s="44"/>
      <c r="C2" s="44"/>
      <c r="D2" s="44"/>
      <c r="E2" s="44"/>
    </row>
    <row r="3" spans="1:5">
      <c r="A3" s="49"/>
      <c r="B3" s="50" t="s">
        <v>7</v>
      </c>
      <c r="C3" s="51" t="s">
        <v>8</v>
      </c>
      <c r="D3" s="51" t="s">
        <v>8</v>
      </c>
      <c r="E3" s="51" t="s">
        <v>8</v>
      </c>
    </row>
    <row r="4" spans="1:5" ht="29.1">
      <c r="A4" s="52"/>
      <c r="B4" s="44"/>
      <c r="C4" s="53" t="s">
        <v>9</v>
      </c>
      <c r="D4" s="53" t="s">
        <v>10</v>
      </c>
      <c r="E4" s="53" t="s">
        <v>11</v>
      </c>
    </row>
    <row r="5" spans="1:5">
      <c r="A5" s="54" t="s">
        <v>135</v>
      </c>
      <c r="B5" s="55"/>
      <c r="C5" s="55"/>
      <c r="D5" s="55"/>
      <c r="E5" s="55"/>
    </row>
    <row r="6" spans="1:5">
      <c r="A6" s="56" t="s">
        <v>136</v>
      </c>
      <c r="B6" s="57">
        <v>193</v>
      </c>
      <c r="C6" s="58">
        <v>48.892736595617997</v>
      </c>
      <c r="D6" s="58">
        <v>24.432557587097829</v>
      </c>
      <c r="E6" s="58">
        <v>26.67470581728417</v>
      </c>
    </row>
    <row r="7" spans="1:5">
      <c r="A7" s="56" t="s">
        <v>137</v>
      </c>
      <c r="B7" s="57">
        <v>283</v>
      </c>
      <c r="C7" s="58">
        <v>37.115192808113527</v>
      </c>
      <c r="D7" s="58">
        <v>27.24638243983058</v>
      </c>
      <c r="E7" s="58">
        <v>35.638424752055897</v>
      </c>
    </row>
    <row r="8" spans="1:5">
      <c r="A8" s="56" t="s">
        <v>138</v>
      </c>
      <c r="B8" s="57">
        <v>284</v>
      </c>
      <c r="C8" s="58">
        <v>28.855739959009711</v>
      </c>
      <c r="D8" s="58">
        <v>28.025504908347109</v>
      </c>
      <c r="E8" s="58">
        <v>43.118755132643173</v>
      </c>
    </row>
    <row r="9" spans="1:5">
      <c r="A9" s="56" t="s">
        <v>139</v>
      </c>
      <c r="B9" s="57">
        <v>209</v>
      </c>
      <c r="C9" s="58">
        <v>46.987589817255291</v>
      </c>
      <c r="D9" s="58">
        <v>26.550763305255991</v>
      </c>
      <c r="E9" s="58">
        <v>26.461646877488711</v>
      </c>
    </row>
    <row r="10" spans="1:5">
      <c r="A10" s="59" t="s">
        <v>24</v>
      </c>
      <c r="B10" s="60">
        <v>969</v>
      </c>
      <c r="C10" s="61">
        <v>39.668260328042322</v>
      </c>
      <c r="D10" s="61">
        <v>26.67129258875438</v>
      </c>
      <c r="E10" s="61">
        <v>33.660447083203302</v>
      </c>
    </row>
    <row r="11" spans="1:5">
      <c r="A11" s="62" t="s">
        <v>25</v>
      </c>
      <c r="B11" s="44"/>
      <c r="C11" s="44"/>
      <c r="D11" s="44"/>
      <c r="E11" s="44"/>
    </row>
    <row r="12" spans="1:5">
      <c r="A12" s="62" t="s">
        <v>26</v>
      </c>
      <c r="B12" s="44"/>
      <c r="C12" s="44"/>
      <c r="D12" s="44"/>
      <c r="E12" s="44"/>
    </row>
  </sheetData>
  <mergeCells count="1">
    <mergeCell ref="C3:E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2:E20"/>
  <sheetViews>
    <sheetView workbookViewId="0"/>
  </sheetViews>
  <sheetFormatPr defaultColWidth="8.7109375" defaultRowHeight="14.45"/>
  <cols>
    <col min="1" max="1" width="50.42578125" style="3" customWidth="1"/>
    <col min="2" max="5" width="20.42578125" style="4" customWidth="1"/>
  </cols>
  <sheetData>
    <row r="2" spans="1:5" ht="18.600000000000001">
      <c r="A2" s="48" t="s">
        <v>6</v>
      </c>
      <c r="B2" s="44"/>
      <c r="C2" s="44"/>
      <c r="D2" s="44"/>
      <c r="E2" s="44"/>
    </row>
    <row r="3" spans="1:5">
      <c r="A3" s="49"/>
      <c r="B3" s="50" t="s">
        <v>7</v>
      </c>
      <c r="C3" s="51" t="s">
        <v>8</v>
      </c>
      <c r="D3" s="51" t="s">
        <v>8</v>
      </c>
      <c r="E3" s="51" t="s">
        <v>8</v>
      </c>
    </row>
    <row r="4" spans="1:5" ht="29.1">
      <c r="A4" s="52"/>
      <c r="B4" s="44"/>
      <c r="C4" s="53" t="s">
        <v>9</v>
      </c>
      <c r="D4" s="53" t="s">
        <v>10</v>
      </c>
      <c r="E4" s="53" t="s">
        <v>11</v>
      </c>
    </row>
    <row r="5" spans="1:5">
      <c r="A5" s="54" t="s">
        <v>12</v>
      </c>
      <c r="B5" s="55"/>
      <c r="C5" s="55"/>
      <c r="D5" s="55"/>
      <c r="E5" s="55"/>
    </row>
    <row r="6" spans="1:5">
      <c r="A6" s="56" t="s">
        <v>13</v>
      </c>
      <c r="B6" s="57">
        <v>8</v>
      </c>
      <c r="C6" s="58" t="s">
        <v>14</v>
      </c>
      <c r="D6" s="58" t="s">
        <v>14</v>
      </c>
      <c r="E6" s="58" t="s">
        <v>14</v>
      </c>
    </row>
    <row r="7" spans="1:5">
      <c r="A7" s="56" t="s">
        <v>15</v>
      </c>
      <c r="B7" s="57">
        <v>9</v>
      </c>
      <c r="C7" s="58" t="s">
        <v>14</v>
      </c>
      <c r="D7" s="58" t="s">
        <v>14</v>
      </c>
      <c r="E7" s="58" t="s">
        <v>14</v>
      </c>
    </row>
    <row r="8" spans="1:5">
      <c r="A8" s="56" t="s">
        <v>16</v>
      </c>
      <c r="B8" s="57">
        <v>2</v>
      </c>
      <c r="C8" s="58" t="s">
        <v>14</v>
      </c>
      <c r="D8" s="58" t="s">
        <v>14</v>
      </c>
      <c r="E8" s="58" t="s">
        <v>14</v>
      </c>
    </row>
    <row r="9" spans="1:5">
      <c r="A9" s="56" t="s">
        <v>17</v>
      </c>
      <c r="B9" s="57">
        <v>4</v>
      </c>
      <c r="C9" s="58" t="s">
        <v>14</v>
      </c>
      <c r="D9" s="58" t="s">
        <v>14</v>
      </c>
      <c r="E9" s="58" t="s">
        <v>14</v>
      </c>
    </row>
    <row r="10" spans="1:5">
      <c r="A10" s="56" t="s">
        <v>18</v>
      </c>
      <c r="B10" s="57">
        <v>6</v>
      </c>
      <c r="C10" s="58" t="s">
        <v>14</v>
      </c>
      <c r="D10" s="58" t="s">
        <v>14</v>
      </c>
      <c r="E10" s="58" t="s">
        <v>14</v>
      </c>
    </row>
    <row r="11" spans="1:5">
      <c r="A11" s="56" t="s">
        <v>19</v>
      </c>
      <c r="B11" s="57">
        <v>39</v>
      </c>
      <c r="C11" s="58">
        <v>1.1659187186964119</v>
      </c>
      <c r="D11" s="58">
        <v>46.409888515451229</v>
      </c>
      <c r="E11" s="58">
        <v>52.424192765852347</v>
      </c>
    </row>
    <row r="12" spans="1:5">
      <c r="A12" s="56" t="s">
        <v>20</v>
      </c>
      <c r="B12" s="57">
        <v>7</v>
      </c>
      <c r="C12" s="58" t="s">
        <v>14</v>
      </c>
      <c r="D12" s="58" t="s">
        <v>14</v>
      </c>
      <c r="E12" s="58" t="s">
        <v>14</v>
      </c>
    </row>
    <row r="13" spans="1:5">
      <c r="A13" s="56" t="s">
        <v>21</v>
      </c>
      <c r="B13" s="57">
        <v>117</v>
      </c>
      <c r="C13" s="58">
        <v>58.217082447490739</v>
      </c>
      <c r="D13" s="58">
        <v>19.468098871711408</v>
      </c>
      <c r="E13" s="58">
        <v>22.314818680797849</v>
      </c>
    </row>
    <row r="14" spans="1:5">
      <c r="A14" s="56" t="s">
        <v>22</v>
      </c>
      <c r="B14" s="57">
        <v>52</v>
      </c>
      <c r="C14" s="58">
        <v>18.661180201240128</v>
      </c>
      <c r="D14" s="58">
        <v>38.308382940337466</v>
      </c>
      <c r="E14" s="58">
        <v>43.030436858422412</v>
      </c>
    </row>
    <row r="15" spans="1:5">
      <c r="A15" s="56" t="s">
        <v>23</v>
      </c>
      <c r="B15" s="57">
        <v>743</v>
      </c>
      <c r="C15" s="58">
        <v>40.530894326694487</v>
      </c>
      <c r="D15" s="58">
        <v>25.01884964534381</v>
      </c>
      <c r="E15" s="58">
        <v>34.450256027961693</v>
      </c>
    </row>
    <row r="16" spans="1:5">
      <c r="A16" s="59" t="s">
        <v>24</v>
      </c>
      <c r="B16" s="60">
        <v>987</v>
      </c>
      <c r="C16" s="61">
        <v>39.691044995761267</v>
      </c>
      <c r="D16" s="61">
        <v>27.0432692613029</v>
      </c>
      <c r="E16" s="61">
        <v>33.26568574293583</v>
      </c>
    </row>
    <row r="17" spans="1:1">
      <c r="A17" s="62" t="s">
        <v>25</v>
      </c>
    </row>
    <row r="18" spans="1:1">
      <c r="A18" s="62" t="s">
        <v>26</v>
      </c>
    </row>
    <row r="20" spans="1:1">
      <c r="A20" s="44" t="s">
        <v>27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20"/>
  <dimension ref="A2:E12"/>
  <sheetViews>
    <sheetView workbookViewId="0"/>
  </sheetViews>
  <sheetFormatPr defaultColWidth="8.7109375" defaultRowHeight="14.45"/>
  <cols>
    <col min="1" max="1" width="50.42578125" style="39" customWidth="1"/>
    <col min="2" max="5" width="20.42578125" style="40" customWidth="1"/>
  </cols>
  <sheetData>
    <row r="2" spans="1:5" ht="18.600000000000001">
      <c r="A2" s="48" t="s">
        <v>140</v>
      </c>
      <c r="B2" s="44"/>
      <c r="C2" s="44"/>
      <c r="D2" s="44"/>
      <c r="E2" s="44"/>
    </row>
    <row r="3" spans="1:5">
      <c r="A3" s="49"/>
      <c r="B3" s="50" t="s">
        <v>7</v>
      </c>
      <c r="C3" s="51" t="s">
        <v>8</v>
      </c>
      <c r="D3" s="51" t="s">
        <v>8</v>
      </c>
      <c r="E3" s="51" t="s">
        <v>8</v>
      </c>
    </row>
    <row r="4" spans="1:5" ht="29.1">
      <c r="A4" s="52"/>
      <c r="B4" s="44"/>
      <c r="C4" s="53" t="s">
        <v>9</v>
      </c>
      <c r="D4" s="53" t="s">
        <v>10</v>
      </c>
      <c r="E4" s="53" t="s">
        <v>11</v>
      </c>
    </row>
    <row r="5" spans="1:5">
      <c r="A5" s="54" t="s">
        <v>141</v>
      </c>
      <c r="B5" s="55"/>
      <c r="C5" s="55"/>
      <c r="D5" s="55"/>
      <c r="E5" s="55"/>
    </row>
    <row r="6" spans="1:5">
      <c r="A6" s="56" t="s">
        <v>86</v>
      </c>
      <c r="B6" s="57">
        <v>204</v>
      </c>
      <c r="C6" s="58">
        <v>45.309756586354588</v>
      </c>
      <c r="D6" s="58">
        <v>25.10327344030193</v>
      </c>
      <c r="E6" s="58">
        <v>29.586969973343489</v>
      </c>
    </row>
    <row r="7" spans="1:5">
      <c r="A7" s="56" t="s">
        <v>142</v>
      </c>
      <c r="B7" s="57">
        <v>265</v>
      </c>
      <c r="C7" s="58">
        <v>33.887905469504148</v>
      </c>
      <c r="D7" s="58">
        <v>24.154098568815542</v>
      </c>
      <c r="E7" s="58">
        <v>41.957995961680297</v>
      </c>
    </row>
    <row r="8" spans="1:5">
      <c r="A8" s="56" t="s">
        <v>143</v>
      </c>
      <c r="B8" s="57">
        <v>169</v>
      </c>
      <c r="C8" s="58">
        <v>43.470510855134293</v>
      </c>
      <c r="D8" s="58">
        <v>30.292486008206509</v>
      </c>
      <c r="E8" s="58">
        <v>26.237003136659201</v>
      </c>
    </row>
    <row r="9" spans="1:5">
      <c r="A9" s="56" t="s">
        <v>144</v>
      </c>
      <c r="B9" s="57">
        <v>260</v>
      </c>
      <c r="C9" s="58">
        <v>35.165227769564531</v>
      </c>
      <c r="D9" s="58">
        <v>30.304594100604231</v>
      </c>
      <c r="E9" s="58">
        <v>34.530178129831228</v>
      </c>
    </row>
    <row r="10" spans="1:5">
      <c r="A10" s="59" t="s">
        <v>24</v>
      </c>
      <c r="B10" s="60">
        <v>898</v>
      </c>
      <c r="C10" s="61">
        <v>39.038683597944122</v>
      </c>
      <c r="D10" s="61">
        <v>27.120628390477339</v>
      </c>
      <c r="E10" s="61">
        <v>33.840688011578543</v>
      </c>
    </row>
    <row r="11" spans="1:5">
      <c r="A11" s="62" t="s">
        <v>25</v>
      </c>
      <c r="B11" s="44"/>
      <c r="C11" s="44"/>
      <c r="D11" s="44"/>
      <c r="E11" s="44"/>
    </row>
    <row r="12" spans="1:5">
      <c r="A12" s="62" t="s">
        <v>26</v>
      </c>
      <c r="B12" s="44"/>
      <c r="C12" s="44"/>
      <c r="D12" s="44"/>
      <c r="E12" s="44"/>
    </row>
  </sheetData>
  <mergeCells count="1">
    <mergeCell ref="C3:E3"/>
  </mergeCell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1"/>
  <dimension ref="A2:E12"/>
  <sheetViews>
    <sheetView workbookViewId="0"/>
  </sheetViews>
  <sheetFormatPr defaultColWidth="8.7109375" defaultRowHeight="14.45"/>
  <cols>
    <col min="1" max="1" width="50.42578125" style="41" customWidth="1"/>
    <col min="2" max="5" width="20.42578125" style="42" customWidth="1"/>
  </cols>
  <sheetData>
    <row r="2" spans="1:5" ht="18.600000000000001">
      <c r="A2" s="48" t="s">
        <v>145</v>
      </c>
      <c r="B2" s="44"/>
      <c r="C2" s="44"/>
      <c r="D2" s="44"/>
      <c r="E2" s="44"/>
    </row>
    <row r="3" spans="1:5">
      <c r="A3" s="49"/>
      <c r="B3" s="50" t="s">
        <v>7</v>
      </c>
      <c r="C3" s="51" t="s">
        <v>8</v>
      </c>
      <c r="D3" s="51" t="s">
        <v>8</v>
      </c>
      <c r="E3" s="51" t="s">
        <v>8</v>
      </c>
    </row>
    <row r="4" spans="1:5" ht="29.1">
      <c r="A4" s="52"/>
      <c r="B4" s="44"/>
      <c r="C4" s="53" t="s">
        <v>9</v>
      </c>
      <c r="D4" s="53" t="s">
        <v>10</v>
      </c>
      <c r="E4" s="53" t="s">
        <v>11</v>
      </c>
    </row>
    <row r="5" spans="1:5">
      <c r="A5" s="54" t="s">
        <v>146</v>
      </c>
      <c r="B5" s="55"/>
      <c r="C5" s="55"/>
      <c r="D5" s="55"/>
      <c r="E5" s="55"/>
    </row>
    <row r="6" spans="1:5">
      <c r="A6" s="56" t="s">
        <v>147</v>
      </c>
      <c r="B6" s="57">
        <v>167</v>
      </c>
      <c r="C6" s="58">
        <v>37.445444031761063</v>
      </c>
      <c r="D6" s="58">
        <v>29.71055898963008</v>
      </c>
      <c r="E6" s="58">
        <v>32.843996978608871</v>
      </c>
    </row>
    <row r="7" spans="1:5">
      <c r="A7" s="56" t="s">
        <v>148</v>
      </c>
      <c r="B7" s="57">
        <v>246</v>
      </c>
      <c r="C7" s="58">
        <v>32.898690222048678</v>
      </c>
      <c r="D7" s="58">
        <v>30.98112109950565</v>
      </c>
      <c r="E7" s="58">
        <v>36.120188678445672</v>
      </c>
    </row>
    <row r="8" spans="1:5">
      <c r="A8" s="56" t="s">
        <v>149</v>
      </c>
      <c r="B8" s="57">
        <v>250</v>
      </c>
      <c r="C8" s="58">
        <v>39.821770464911992</v>
      </c>
      <c r="D8" s="58">
        <v>24.808757756498419</v>
      </c>
      <c r="E8" s="58">
        <v>35.369471778589599</v>
      </c>
    </row>
    <row r="9" spans="1:5">
      <c r="A9" s="56" t="s">
        <v>150</v>
      </c>
      <c r="B9" s="57">
        <v>247</v>
      </c>
      <c r="C9" s="58">
        <v>44.424424622121343</v>
      </c>
      <c r="D9" s="58">
        <v>25.456192479778849</v>
      </c>
      <c r="E9" s="58">
        <v>30.119382898099818</v>
      </c>
    </row>
    <row r="10" spans="1:5">
      <c r="A10" s="59" t="s">
        <v>24</v>
      </c>
      <c r="B10" s="60">
        <v>910</v>
      </c>
      <c r="C10" s="61">
        <v>38.778555238138132</v>
      </c>
      <c r="D10" s="61">
        <v>27.60719708139003</v>
      </c>
      <c r="E10" s="61">
        <v>33.614247680471827</v>
      </c>
    </row>
    <row r="11" spans="1:5">
      <c r="A11" s="62" t="s">
        <v>25</v>
      </c>
      <c r="B11" s="44"/>
      <c r="C11" s="44"/>
      <c r="D11" s="44"/>
      <c r="E11" s="44"/>
    </row>
    <row r="12" spans="1:5">
      <c r="A12" s="62" t="s">
        <v>26</v>
      </c>
      <c r="B12" s="44"/>
      <c r="C12" s="44"/>
      <c r="D12" s="44"/>
      <c r="E12" s="44"/>
    </row>
  </sheetData>
  <mergeCells count="1">
    <mergeCell ref="C3:E3"/>
  </mergeCell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22"/>
  <dimension ref="A2:E12"/>
  <sheetViews>
    <sheetView workbookViewId="0"/>
  </sheetViews>
  <sheetFormatPr defaultColWidth="8.7109375" defaultRowHeight="14.45"/>
  <cols>
    <col min="1" max="1" width="50.42578125" style="43" customWidth="1"/>
    <col min="2" max="5" width="20.42578125" style="44" customWidth="1"/>
  </cols>
  <sheetData>
    <row r="2" spans="1:5" ht="18.600000000000001">
      <c r="A2" s="48" t="s">
        <v>151</v>
      </c>
    </row>
    <row r="3" spans="1:5">
      <c r="A3" s="49"/>
      <c r="B3" s="50" t="s">
        <v>7</v>
      </c>
      <c r="C3" s="51" t="s">
        <v>8</v>
      </c>
      <c r="D3" s="51" t="s">
        <v>8</v>
      </c>
      <c r="E3" s="51" t="s">
        <v>8</v>
      </c>
    </row>
    <row r="4" spans="1:5" ht="29.1">
      <c r="A4" s="52"/>
      <c r="C4" s="53" t="s">
        <v>9</v>
      </c>
      <c r="D4" s="53" t="s">
        <v>10</v>
      </c>
      <c r="E4" s="53" t="s">
        <v>11</v>
      </c>
    </row>
    <row r="5" spans="1:5">
      <c r="A5" s="54" t="s">
        <v>152</v>
      </c>
      <c r="B5" s="55"/>
      <c r="C5" s="55"/>
      <c r="D5" s="55"/>
      <c r="E5" s="55"/>
    </row>
    <row r="6" spans="1:5">
      <c r="A6" s="56" t="s">
        <v>136</v>
      </c>
      <c r="B6" s="57">
        <v>240</v>
      </c>
      <c r="C6" s="58">
        <v>24.636111814248292</v>
      </c>
      <c r="D6" s="58">
        <v>34.015415413330267</v>
      </c>
      <c r="E6" s="58">
        <v>41.348472772421431</v>
      </c>
    </row>
    <row r="7" spans="1:5">
      <c r="A7" s="56" t="s">
        <v>153</v>
      </c>
      <c r="B7" s="57">
        <v>245</v>
      </c>
      <c r="C7" s="58">
        <v>19.381477261912458</v>
      </c>
      <c r="D7" s="58">
        <v>35.257871851740227</v>
      </c>
      <c r="E7" s="58">
        <v>45.360650886347308</v>
      </c>
    </row>
    <row r="8" spans="1:5">
      <c r="A8" s="56" t="s">
        <v>154</v>
      </c>
      <c r="B8" s="57">
        <v>237</v>
      </c>
      <c r="C8" s="58">
        <v>42.845239270019739</v>
      </c>
      <c r="D8" s="58">
        <v>24.817089507252209</v>
      </c>
      <c r="E8" s="58">
        <v>32.337671222728048</v>
      </c>
    </row>
    <row r="9" spans="1:5">
      <c r="A9" s="56" t="s">
        <v>144</v>
      </c>
      <c r="B9" s="57">
        <v>249</v>
      </c>
      <c r="C9" s="58">
        <v>81.140639173981441</v>
      </c>
      <c r="D9" s="58">
        <v>8.0101712313851525</v>
      </c>
      <c r="E9" s="58">
        <v>10.849189594633399</v>
      </c>
    </row>
    <row r="10" spans="1:5">
      <c r="A10" s="59" t="s">
        <v>24</v>
      </c>
      <c r="B10" s="60">
        <v>971</v>
      </c>
      <c r="C10" s="61">
        <v>39.503782172498937</v>
      </c>
      <c r="D10" s="61">
        <v>26.764943326087511</v>
      </c>
      <c r="E10" s="61">
        <v>33.731274501413552</v>
      </c>
    </row>
    <row r="11" spans="1:5">
      <c r="A11" s="62" t="s">
        <v>25</v>
      </c>
    </row>
    <row r="12" spans="1:5">
      <c r="A12" s="62" t="s">
        <v>26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2:E13"/>
  <sheetViews>
    <sheetView workbookViewId="0"/>
  </sheetViews>
  <sheetFormatPr defaultColWidth="8.7109375" defaultRowHeight="14.45"/>
  <cols>
    <col min="1" max="1" width="50.42578125" style="5" customWidth="1"/>
    <col min="2" max="5" width="20.42578125" style="6" customWidth="1"/>
  </cols>
  <sheetData>
    <row r="2" spans="1:5" ht="18.600000000000001">
      <c r="A2" s="48" t="s">
        <v>28</v>
      </c>
      <c r="B2" s="44"/>
      <c r="C2" s="44"/>
      <c r="D2" s="44"/>
      <c r="E2" s="44"/>
    </row>
    <row r="3" spans="1:5">
      <c r="A3" s="49"/>
      <c r="B3" s="50" t="s">
        <v>7</v>
      </c>
      <c r="C3" s="51" t="s">
        <v>8</v>
      </c>
      <c r="D3" s="51" t="s">
        <v>8</v>
      </c>
      <c r="E3" s="51" t="s">
        <v>8</v>
      </c>
    </row>
    <row r="4" spans="1:5" ht="29.1">
      <c r="A4" s="52"/>
      <c r="B4" s="44"/>
      <c r="C4" s="53" t="s">
        <v>9</v>
      </c>
      <c r="D4" s="53" t="s">
        <v>10</v>
      </c>
      <c r="E4" s="53" t="s">
        <v>11</v>
      </c>
    </row>
    <row r="5" spans="1:5">
      <c r="A5" s="54" t="s">
        <v>29</v>
      </c>
      <c r="B5" s="55"/>
      <c r="C5" s="55"/>
      <c r="D5" s="55"/>
      <c r="E5" s="55"/>
    </row>
    <row r="6" spans="1:5">
      <c r="A6" s="56" t="s">
        <v>30</v>
      </c>
      <c r="B6" s="57">
        <v>63</v>
      </c>
      <c r="C6" s="58">
        <v>33.353712502157776</v>
      </c>
      <c r="D6" s="58">
        <v>23.30778634253117</v>
      </c>
      <c r="E6" s="58">
        <v>43.338501155311043</v>
      </c>
    </row>
    <row r="7" spans="1:5">
      <c r="A7" s="56" t="s">
        <v>31</v>
      </c>
      <c r="B7" s="57">
        <v>149</v>
      </c>
      <c r="C7" s="58">
        <v>39.530795817879643</v>
      </c>
      <c r="D7" s="58">
        <v>32.650143600586993</v>
      </c>
      <c r="E7" s="58">
        <v>27.819060581533371</v>
      </c>
    </row>
    <row r="8" spans="1:5">
      <c r="A8" s="56" t="s">
        <v>32</v>
      </c>
      <c r="B8" s="57">
        <v>217</v>
      </c>
      <c r="C8" s="58">
        <v>41.900507837818601</v>
      </c>
      <c r="D8" s="58">
        <v>25.451076873257481</v>
      </c>
      <c r="E8" s="58">
        <v>32.648415288923907</v>
      </c>
    </row>
    <row r="9" spans="1:5">
      <c r="A9" s="56" t="s">
        <v>33</v>
      </c>
      <c r="B9" s="57">
        <v>229</v>
      </c>
      <c r="C9" s="58">
        <v>40.985368294795627</v>
      </c>
      <c r="D9" s="58">
        <v>25.009153064087339</v>
      </c>
      <c r="E9" s="58">
        <v>34.005478641117023</v>
      </c>
    </row>
    <row r="10" spans="1:5">
      <c r="A10" s="56" t="s">
        <v>34</v>
      </c>
      <c r="B10" s="57">
        <v>322</v>
      </c>
      <c r="C10" s="58">
        <v>39.447418409056091</v>
      </c>
      <c r="D10" s="58">
        <v>28.218687804648361</v>
      </c>
      <c r="E10" s="58">
        <v>32.333893786295548</v>
      </c>
    </row>
    <row r="11" spans="1:5">
      <c r="A11" s="59" t="s">
        <v>24</v>
      </c>
      <c r="B11" s="60">
        <v>980</v>
      </c>
      <c r="C11" s="61">
        <v>39.822076028116904</v>
      </c>
      <c r="D11" s="61">
        <v>27.213654050660381</v>
      </c>
      <c r="E11" s="61">
        <v>32.964269921222723</v>
      </c>
    </row>
    <row r="12" spans="1:5">
      <c r="A12" s="62" t="s">
        <v>25</v>
      </c>
      <c r="B12" s="44"/>
      <c r="C12" s="44"/>
      <c r="D12" s="44"/>
      <c r="E12" s="44"/>
    </row>
    <row r="13" spans="1:5">
      <c r="A13" s="62" t="s">
        <v>26</v>
      </c>
      <c r="B13" s="44"/>
      <c r="C13" s="44"/>
      <c r="D13" s="44"/>
      <c r="E13" s="44"/>
    </row>
  </sheetData>
  <mergeCells count="1">
    <mergeCell ref="C3:E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2:E26"/>
  <sheetViews>
    <sheetView workbookViewId="0"/>
  </sheetViews>
  <sheetFormatPr defaultColWidth="8.7109375" defaultRowHeight="14.45"/>
  <cols>
    <col min="1" max="1" width="50.42578125" style="7" customWidth="1"/>
    <col min="2" max="5" width="20.42578125" style="8" customWidth="1"/>
  </cols>
  <sheetData>
    <row r="2" spans="1:5" ht="18.600000000000001">
      <c r="A2" s="48" t="s">
        <v>35</v>
      </c>
      <c r="B2" s="44"/>
      <c r="C2" s="44"/>
      <c r="D2" s="44"/>
      <c r="E2" s="44"/>
    </row>
    <row r="3" spans="1:5">
      <c r="A3" s="49"/>
      <c r="B3" s="50" t="s">
        <v>7</v>
      </c>
      <c r="C3" s="51" t="s">
        <v>8</v>
      </c>
      <c r="D3" s="51" t="s">
        <v>8</v>
      </c>
      <c r="E3" s="51" t="s">
        <v>8</v>
      </c>
    </row>
    <row r="4" spans="1:5" ht="29.1">
      <c r="A4" s="52"/>
      <c r="B4" s="44"/>
      <c r="C4" s="53" t="s">
        <v>9</v>
      </c>
      <c r="D4" s="53" t="s">
        <v>10</v>
      </c>
      <c r="E4" s="53" t="s">
        <v>11</v>
      </c>
    </row>
    <row r="5" spans="1:5">
      <c r="A5" s="54" t="s">
        <v>36</v>
      </c>
      <c r="B5" s="55"/>
      <c r="C5" s="55"/>
      <c r="D5" s="55"/>
      <c r="E5" s="55"/>
    </row>
    <row r="6" spans="1:5">
      <c r="A6" s="56" t="s">
        <v>37</v>
      </c>
      <c r="B6" s="57">
        <v>32</v>
      </c>
      <c r="C6" s="58">
        <v>24.589390510701211</v>
      </c>
      <c r="D6" s="58">
        <v>29.25824527425398</v>
      </c>
      <c r="E6" s="58">
        <v>46.152364215044813</v>
      </c>
    </row>
    <row r="7" spans="1:5">
      <c r="A7" s="56" t="s">
        <v>38</v>
      </c>
      <c r="B7" s="57">
        <v>8</v>
      </c>
      <c r="C7" s="58" t="s">
        <v>14</v>
      </c>
      <c r="D7" s="58" t="s">
        <v>14</v>
      </c>
      <c r="E7" s="58" t="s">
        <v>14</v>
      </c>
    </row>
    <row r="8" spans="1:5">
      <c r="A8" s="56" t="s">
        <v>39</v>
      </c>
      <c r="B8" s="57">
        <v>130</v>
      </c>
      <c r="C8" s="58">
        <v>44.000595406274698</v>
      </c>
      <c r="D8" s="58">
        <v>24.386484899756621</v>
      </c>
      <c r="E8" s="58">
        <v>31.612919693968681</v>
      </c>
    </row>
    <row r="9" spans="1:5">
      <c r="A9" s="56" t="s">
        <v>40</v>
      </c>
      <c r="B9" s="57">
        <v>10</v>
      </c>
      <c r="C9" s="58" t="s">
        <v>14</v>
      </c>
      <c r="D9" s="58" t="s">
        <v>14</v>
      </c>
      <c r="E9" s="58" t="s">
        <v>14</v>
      </c>
    </row>
    <row r="10" spans="1:5">
      <c r="A10" s="56" t="s">
        <v>41</v>
      </c>
      <c r="B10" s="57">
        <v>161</v>
      </c>
      <c r="C10" s="58">
        <v>34.139436609066777</v>
      </c>
      <c r="D10" s="58">
        <v>23.213252354106469</v>
      </c>
      <c r="E10" s="58">
        <v>42.647311036826757</v>
      </c>
    </row>
    <row r="11" spans="1:5">
      <c r="A11" s="56" t="s">
        <v>42</v>
      </c>
      <c r="B11" s="57">
        <v>66</v>
      </c>
      <c r="C11" s="58">
        <v>45.676800533453033</v>
      </c>
      <c r="D11" s="58">
        <v>18.26532672400106</v>
      </c>
      <c r="E11" s="58">
        <v>36.057872742545911</v>
      </c>
    </row>
    <row r="12" spans="1:5">
      <c r="A12" s="56" t="s">
        <v>43</v>
      </c>
      <c r="B12" s="57">
        <v>75</v>
      </c>
      <c r="C12" s="58">
        <v>34.800741146276387</v>
      </c>
      <c r="D12" s="58">
        <v>29.524902354689559</v>
      </c>
      <c r="E12" s="58">
        <v>35.674356499034062</v>
      </c>
    </row>
    <row r="13" spans="1:5">
      <c r="A13" s="56" t="s">
        <v>44</v>
      </c>
      <c r="B13" s="57">
        <v>123</v>
      </c>
      <c r="C13" s="58">
        <v>35.075702520266333</v>
      </c>
      <c r="D13" s="58">
        <v>34.332064416470907</v>
      </c>
      <c r="E13" s="58">
        <v>30.592233063262771</v>
      </c>
    </row>
    <row r="14" spans="1:5">
      <c r="A14" s="56" t="s">
        <v>45</v>
      </c>
      <c r="B14" s="57">
        <v>197</v>
      </c>
      <c r="C14" s="58">
        <v>44.298117894498418</v>
      </c>
      <c r="D14" s="58">
        <v>26.983279804252039</v>
      </c>
      <c r="E14" s="58">
        <v>28.71860230124954</v>
      </c>
    </row>
    <row r="15" spans="1:5">
      <c r="A15" s="56" t="s">
        <v>46</v>
      </c>
      <c r="B15" s="57">
        <v>8</v>
      </c>
      <c r="C15" s="58" t="s">
        <v>14</v>
      </c>
      <c r="D15" s="58" t="s">
        <v>14</v>
      </c>
      <c r="E15" s="58" t="s">
        <v>14</v>
      </c>
    </row>
    <row r="16" spans="1:5">
      <c r="A16" s="56" t="s">
        <v>47</v>
      </c>
      <c r="B16" s="57">
        <v>16</v>
      </c>
      <c r="C16" s="58">
        <v>27.475624465856509</v>
      </c>
      <c r="D16" s="58">
        <v>38.094335570305098</v>
      </c>
      <c r="E16" s="58">
        <v>34.430039963838389</v>
      </c>
    </row>
    <row r="17" spans="1:5">
      <c r="A17" s="56" t="s">
        <v>48</v>
      </c>
      <c r="B17" s="57">
        <v>30</v>
      </c>
      <c r="C17" s="58">
        <v>27.835208675716579</v>
      </c>
      <c r="D17" s="58">
        <v>29.046247562050979</v>
      </c>
      <c r="E17" s="58">
        <v>43.118543762232449</v>
      </c>
    </row>
    <row r="18" spans="1:5">
      <c r="A18" s="56" t="s">
        <v>49</v>
      </c>
      <c r="B18" s="57">
        <v>20</v>
      </c>
      <c r="C18" s="58">
        <v>44.269240208112613</v>
      </c>
      <c r="D18" s="58">
        <v>31.315780465922391</v>
      </c>
      <c r="E18" s="58">
        <v>24.414979325965</v>
      </c>
    </row>
    <row r="19" spans="1:5">
      <c r="A19" s="56" t="s">
        <v>50</v>
      </c>
      <c r="B19" s="57">
        <v>49</v>
      </c>
      <c r="C19" s="58">
        <v>64.888728781563856</v>
      </c>
      <c r="D19" s="58">
        <v>22.283654602525331</v>
      </c>
      <c r="E19" s="58">
        <v>12.82761661591079</v>
      </c>
    </row>
    <row r="20" spans="1:5">
      <c r="A20" s="56" t="s">
        <v>51</v>
      </c>
      <c r="B20" s="57">
        <v>34</v>
      </c>
      <c r="C20" s="58">
        <v>34.987051674166999</v>
      </c>
      <c r="D20" s="58">
        <v>37.733679986156062</v>
      </c>
      <c r="E20" s="58">
        <v>27.279268339676928</v>
      </c>
    </row>
    <row r="21" spans="1:5">
      <c r="A21" s="56" t="s">
        <v>52</v>
      </c>
      <c r="B21" s="57">
        <v>28</v>
      </c>
      <c r="C21" s="58">
        <v>53.324357971944487</v>
      </c>
      <c r="D21" s="58">
        <v>19.278700967291758</v>
      </c>
      <c r="E21" s="58">
        <v>27.396941060763751</v>
      </c>
    </row>
    <row r="22" spans="1:5">
      <c r="A22" s="59" t="s">
        <v>24</v>
      </c>
      <c r="B22" s="60">
        <v>987</v>
      </c>
      <c r="C22" s="61">
        <v>39.691044995761267</v>
      </c>
      <c r="D22" s="61">
        <v>27.0432692613029</v>
      </c>
      <c r="E22" s="61">
        <v>33.26568574293583</v>
      </c>
    </row>
    <row r="23" spans="1:5">
      <c r="A23" s="62" t="s">
        <v>25</v>
      </c>
      <c r="B23" s="44"/>
      <c r="C23" s="44"/>
      <c r="D23" s="44"/>
      <c r="E23" s="44"/>
    </row>
    <row r="24" spans="1:5">
      <c r="A24" s="62" t="s">
        <v>26</v>
      </c>
      <c r="B24" s="44"/>
      <c r="C24" s="44"/>
      <c r="D24" s="44"/>
      <c r="E24" s="44"/>
    </row>
    <row r="26" spans="1:5">
      <c r="A26" s="44" t="s">
        <v>27</v>
      </c>
      <c r="B26" s="44"/>
      <c r="C26" s="44"/>
      <c r="D26" s="44"/>
      <c r="E26" s="44"/>
    </row>
  </sheetData>
  <mergeCells count="1">
    <mergeCell ref="C3:E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2:E10"/>
  <sheetViews>
    <sheetView workbookViewId="0"/>
  </sheetViews>
  <sheetFormatPr defaultColWidth="8.7109375" defaultRowHeight="14.45"/>
  <cols>
    <col min="1" max="1" width="50.42578125" style="9" customWidth="1"/>
    <col min="2" max="5" width="20.42578125" style="10" customWidth="1"/>
  </cols>
  <sheetData>
    <row r="2" spans="1:5" ht="18.600000000000001">
      <c r="A2" s="48" t="s">
        <v>53</v>
      </c>
      <c r="B2" s="44"/>
      <c r="C2" s="44"/>
      <c r="D2" s="44"/>
      <c r="E2" s="44"/>
    </row>
    <row r="3" spans="1:5">
      <c r="A3" s="49"/>
      <c r="B3" s="50" t="s">
        <v>7</v>
      </c>
      <c r="C3" s="51" t="s">
        <v>8</v>
      </c>
      <c r="D3" s="51" t="s">
        <v>8</v>
      </c>
      <c r="E3" s="51" t="s">
        <v>8</v>
      </c>
    </row>
    <row r="4" spans="1:5" ht="29.1">
      <c r="A4" s="52"/>
      <c r="B4" s="44"/>
      <c r="C4" s="53" t="s">
        <v>9</v>
      </c>
      <c r="D4" s="53" t="s">
        <v>10</v>
      </c>
      <c r="E4" s="53" t="s">
        <v>11</v>
      </c>
    </row>
    <row r="5" spans="1:5">
      <c r="A5" s="54" t="s">
        <v>54</v>
      </c>
      <c r="B5" s="55"/>
      <c r="C5" s="55"/>
      <c r="D5" s="55"/>
      <c r="E5" s="55"/>
    </row>
    <row r="6" spans="1:5">
      <c r="A6" s="56" t="s">
        <v>55</v>
      </c>
      <c r="B6" s="57">
        <v>826</v>
      </c>
      <c r="C6" s="58">
        <v>38.336178157923413</v>
      </c>
      <c r="D6" s="58">
        <v>26.866822145102581</v>
      </c>
      <c r="E6" s="58">
        <v>34.796999696973998</v>
      </c>
    </row>
    <row r="7" spans="1:5">
      <c r="A7" s="56" t="s">
        <v>56</v>
      </c>
      <c r="B7" s="57">
        <v>161</v>
      </c>
      <c r="C7" s="58">
        <v>46.795783368140967</v>
      </c>
      <c r="D7" s="58">
        <v>27.968534063831171</v>
      </c>
      <c r="E7" s="58">
        <v>25.235682568027851</v>
      </c>
    </row>
    <row r="8" spans="1:5">
      <c r="A8" s="59" t="s">
        <v>24</v>
      </c>
      <c r="B8" s="60">
        <v>987</v>
      </c>
      <c r="C8" s="61">
        <v>39.691044995761267</v>
      </c>
      <c r="D8" s="61">
        <v>27.0432692613029</v>
      </c>
      <c r="E8" s="61">
        <v>33.26568574293583</v>
      </c>
    </row>
    <row r="9" spans="1:5">
      <c r="A9" s="62" t="s">
        <v>25</v>
      </c>
      <c r="B9" s="44"/>
      <c r="C9" s="44"/>
      <c r="D9" s="44"/>
      <c r="E9" s="44"/>
    </row>
    <row r="10" spans="1:5">
      <c r="A10" s="62" t="s">
        <v>26</v>
      </c>
      <c r="B10" s="44"/>
      <c r="C10" s="44"/>
      <c r="D10" s="44"/>
      <c r="E10" s="44"/>
    </row>
  </sheetData>
  <mergeCells count="1">
    <mergeCell ref="C3:E3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2:E19"/>
  <sheetViews>
    <sheetView workbookViewId="0"/>
  </sheetViews>
  <sheetFormatPr defaultColWidth="8.7109375" defaultRowHeight="14.45"/>
  <cols>
    <col min="1" max="1" width="50.42578125" style="11" customWidth="1"/>
    <col min="2" max="5" width="20.42578125" style="12" customWidth="1"/>
  </cols>
  <sheetData>
    <row r="2" spans="1:5" ht="18.600000000000001">
      <c r="A2" s="48" t="s">
        <v>57</v>
      </c>
      <c r="B2" s="44"/>
      <c r="C2" s="44"/>
      <c r="D2" s="44"/>
      <c r="E2" s="44"/>
    </row>
    <row r="3" spans="1:5">
      <c r="A3" s="49"/>
      <c r="B3" s="50" t="s">
        <v>7</v>
      </c>
      <c r="C3" s="51" t="s">
        <v>8</v>
      </c>
      <c r="D3" s="51" t="s">
        <v>8</v>
      </c>
      <c r="E3" s="51" t="s">
        <v>8</v>
      </c>
    </row>
    <row r="4" spans="1:5" ht="29.1">
      <c r="A4" s="52"/>
      <c r="B4" s="44"/>
      <c r="C4" s="53" t="s">
        <v>9</v>
      </c>
      <c r="D4" s="53" t="s">
        <v>10</v>
      </c>
      <c r="E4" s="53" t="s">
        <v>11</v>
      </c>
    </row>
    <row r="5" spans="1:5">
      <c r="A5" s="54" t="s">
        <v>58</v>
      </c>
      <c r="B5" s="55"/>
      <c r="C5" s="55"/>
      <c r="D5" s="55"/>
      <c r="E5" s="55"/>
    </row>
    <row r="6" spans="1:5">
      <c r="A6" s="56" t="s">
        <v>59</v>
      </c>
      <c r="B6" s="57">
        <v>603</v>
      </c>
      <c r="C6" s="58">
        <v>29.780014574968131</v>
      </c>
      <c r="D6" s="58">
        <v>34.495553688371629</v>
      </c>
      <c r="E6" s="58">
        <v>35.724431736660243</v>
      </c>
    </row>
    <row r="7" spans="1:5">
      <c r="A7" s="56" t="s">
        <v>60</v>
      </c>
      <c r="B7" s="57">
        <v>2</v>
      </c>
      <c r="C7" s="58" t="s">
        <v>14</v>
      </c>
      <c r="D7" s="58" t="s">
        <v>14</v>
      </c>
      <c r="E7" s="58" t="s">
        <v>14</v>
      </c>
    </row>
    <row r="8" spans="1:5">
      <c r="A8" s="56" t="s">
        <v>61</v>
      </c>
      <c r="B8" s="57">
        <v>2</v>
      </c>
      <c r="C8" s="58" t="s">
        <v>14</v>
      </c>
      <c r="D8" s="58" t="s">
        <v>14</v>
      </c>
      <c r="E8" s="58" t="s">
        <v>14</v>
      </c>
    </row>
    <row r="9" spans="1:5">
      <c r="A9" s="56" t="s">
        <v>62</v>
      </c>
      <c r="B9" s="57">
        <v>17</v>
      </c>
      <c r="C9" s="58">
        <v>89.658836863695441</v>
      </c>
      <c r="D9" s="58">
        <v>0</v>
      </c>
      <c r="E9" s="58">
        <v>10.34116313630456</v>
      </c>
    </row>
    <row r="10" spans="1:5">
      <c r="A10" s="56" t="s">
        <v>63</v>
      </c>
      <c r="B10" s="57">
        <v>27</v>
      </c>
      <c r="C10" s="58">
        <v>82.629546853214393</v>
      </c>
      <c r="D10" s="58">
        <v>13.638731827230311</v>
      </c>
      <c r="E10" s="58">
        <v>3.731721319555299</v>
      </c>
    </row>
    <row r="11" spans="1:5">
      <c r="A11" s="56" t="s">
        <v>64</v>
      </c>
      <c r="B11" s="57">
        <v>3</v>
      </c>
      <c r="C11" s="58" t="s">
        <v>14</v>
      </c>
      <c r="D11" s="58" t="s">
        <v>14</v>
      </c>
      <c r="E11" s="58" t="s">
        <v>14</v>
      </c>
    </row>
    <row r="12" spans="1:5">
      <c r="A12" s="56" t="s">
        <v>65</v>
      </c>
      <c r="B12" s="57">
        <v>25</v>
      </c>
      <c r="C12" s="58">
        <v>96.28655225140561</v>
      </c>
      <c r="D12" s="58">
        <v>0</v>
      </c>
      <c r="E12" s="58">
        <v>3.713447748594378</v>
      </c>
    </row>
    <row r="13" spans="1:5">
      <c r="A13" s="56" t="s">
        <v>66</v>
      </c>
      <c r="B13" s="57">
        <v>158</v>
      </c>
      <c r="C13" s="58">
        <v>63.907572875321428</v>
      </c>
      <c r="D13" s="58">
        <v>10.681140931426921</v>
      </c>
      <c r="E13" s="58">
        <v>25.41128619325163</v>
      </c>
    </row>
    <row r="14" spans="1:5">
      <c r="A14" s="56" t="s">
        <v>67</v>
      </c>
      <c r="B14" s="57">
        <v>35</v>
      </c>
      <c r="C14" s="58">
        <v>52.369306863300999</v>
      </c>
      <c r="D14" s="58">
        <v>7.5710720882036053</v>
      </c>
      <c r="E14" s="58">
        <v>40.059621048495387</v>
      </c>
    </row>
    <row r="15" spans="1:5">
      <c r="A15" s="59" t="s">
        <v>24</v>
      </c>
      <c r="B15" s="60">
        <v>872</v>
      </c>
      <c r="C15" s="61">
        <v>41.030163337952708</v>
      </c>
      <c r="D15" s="61">
        <v>27.44427882955063</v>
      </c>
      <c r="E15" s="61">
        <v>31.525557832496659</v>
      </c>
    </row>
    <row r="16" spans="1:5">
      <c r="A16" s="62" t="s">
        <v>25</v>
      </c>
      <c r="B16" s="44"/>
      <c r="C16" s="44"/>
      <c r="D16" s="44"/>
      <c r="E16" s="44"/>
    </row>
    <row r="17" spans="1:1">
      <c r="A17" s="62" t="s">
        <v>26</v>
      </c>
    </row>
    <row r="19" spans="1:1">
      <c r="A19" s="44" t="s">
        <v>27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A2:E12"/>
  <sheetViews>
    <sheetView workbookViewId="0"/>
  </sheetViews>
  <sheetFormatPr defaultColWidth="8.7109375" defaultRowHeight="14.45"/>
  <cols>
    <col min="1" max="1" width="50.42578125" style="13" customWidth="1"/>
    <col min="2" max="5" width="20.42578125" style="14" customWidth="1"/>
  </cols>
  <sheetData>
    <row r="2" spans="1:5" ht="18.600000000000001">
      <c r="A2" s="48" t="s">
        <v>68</v>
      </c>
      <c r="B2" s="44"/>
      <c r="C2" s="44"/>
      <c r="D2" s="44"/>
      <c r="E2" s="44"/>
    </row>
    <row r="3" spans="1:5">
      <c r="A3" s="49"/>
      <c r="B3" s="50" t="s">
        <v>7</v>
      </c>
      <c r="C3" s="51" t="s">
        <v>8</v>
      </c>
      <c r="D3" s="51" t="s">
        <v>8</v>
      </c>
      <c r="E3" s="51" t="s">
        <v>8</v>
      </c>
    </row>
    <row r="4" spans="1:5" ht="29.1">
      <c r="A4" s="52"/>
      <c r="B4" s="44"/>
      <c r="C4" s="53" t="s">
        <v>9</v>
      </c>
      <c r="D4" s="53" t="s">
        <v>10</v>
      </c>
      <c r="E4" s="53" t="s">
        <v>11</v>
      </c>
    </row>
    <row r="5" spans="1:5">
      <c r="A5" s="54" t="s">
        <v>69</v>
      </c>
      <c r="B5" s="55"/>
      <c r="C5" s="55"/>
      <c r="D5" s="55"/>
      <c r="E5" s="55"/>
    </row>
    <row r="6" spans="1:5">
      <c r="A6" s="56" t="s">
        <v>70</v>
      </c>
      <c r="B6" s="57">
        <v>63</v>
      </c>
      <c r="C6" s="58">
        <v>65.917262188998762</v>
      </c>
      <c r="D6" s="58">
        <v>11.47933190174577</v>
      </c>
      <c r="E6" s="58">
        <v>22.603405909255471</v>
      </c>
    </row>
    <row r="7" spans="1:5">
      <c r="A7" s="56" t="s">
        <v>71</v>
      </c>
      <c r="B7" s="57">
        <v>245</v>
      </c>
      <c r="C7" s="58">
        <v>51.552414671860191</v>
      </c>
      <c r="D7" s="58">
        <v>22.41362710553561</v>
      </c>
      <c r="E7" s="58">
        <v>26.033958222604191</v>
      </c>
    </row>
    <row r="8" spans="1:5">
      <c r="A8" s="56" t="s">
        <v>72</v>
      </c>
      <c r="B8" s="57">
        <v>367</v>
      </c>
      <c r="C8" s="58">
        <v>30.425523547072849</v>
      </c>
      <c r="D8" s="58">
        <v>30.261789413871501</v>
      </c>
      <c r="E8" s="58">
        <v>39.312687039055653</v>
      </c>
    </row>
    <row r="9" spans="1:5">
      <c r="A9" s="56" t="s">
        <v>73</v>
      </c>
      <c r="B9" s="57">
        <v>296</v>
      </c>
      <c r="C9" s="58">
        <v>35.857337429363859</v>
      </c>
      <c r="D9" s="58">
        <v>30.830955051609742</v>
      </c>
      <c r="E9" s="58">
        <v>33.311707519026399</v>
      </c>
    </row>
    <row r="10" spans="1:5">
      <c r="A10" s="59" t="s">
        <v>24</v>
      </c>
      <c r="B10" s="60">
        <v>971</v>
      </c>
      <c r="C10" s="61">
        <v>39.859663481937957</v>
      </c>
      <c r="D10" s="61">
        <v>27.112017969936201</v>
      </c>
      <c r="E10" s="61">
        <v>33.028318548125853</v>
      </c>
    </row>
    <row r="11" spans="1:5">
      <c r="A11" s="62" t="s">
        <v>25</v>
      </c>
      <c r="B11" s="44"/>
      <c r="C11" s="44"/>
      <c r="D11" s="44"/>
      <c r="E11" s="44"/>
    </row>
    <row r="12" spans="1:5">
      <c r="A12" s="62" t="s">
        <v>26</v>
      </c>
      <c r="B12" s="44"/>
      <c r="C12" s="44"/>
      <c r="D12" s="44"/>
      <c r="E12" s="44"/>
    </row>
  </sheetData>
  <mergeCells count="1">
    <mergeCell ref="C3:E3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A2:E12"/>
  <sheetViews>
    <sheetView workbookViewId="0"/>
  </sheetViews>
  <sheetFormatPr defaultColWidth="8.7109375" defaultRowHeight="14.45"/>
  <cols>
    <col min="1" max="1" width="50.42578125" style="15" customWidth="1"/>
    <col min="2" max="5" width="20.42578125" style="16" customWidth="1"/>
  </cols>
  <sheetData>
    <row r="2" spans="1:5" ht="18.600000000000001">
      <c r="A2" s="48" t="s">
        <v>74</v>
      </c>
      <c r="B2" s="44"/>
      <c r="C2" s="44"/>
      <c r="D2" s="44"/>
      <c r="E2" s="44"/>
    </row>
    <row r="3" spans="1:5">
      <c r="A3" s="49"/>
      <c r="B3" s="50" t="s">
        <v>7</v>
      </c>
      <c r="C3" s="51" t="s">
        <v>8</v>
      </c>
      <c r="D3" s="51" t="s">
        <v>8</v>
      </c>
      <c r="E3" s="51" t="s">
        <v>8</v>
      </c>
    </row>
    <row r="4" spans="1:5" ht="29.1">
      <c r="A4" s="52"/>
      <c r="B4" s="44"/>
      <c r="C4" s="53" t="s">
        <v>9</v>
      </c>
      <c r="D4" s="53" t="s">
        <v>10</v>
      </c>
      <c r="E4" s="53" t="s">
        <v>11</v>
      </c>
    </row>
    <row r="5" spans="1:5">
      <c r="A5" s="54" t="s">
        <v>75</v>
      </c>
      <c r="B5" s="55"/>
      <c r="C5" s="55"/>
      <c r="D5" s="55"/>
      <c r="E5" s="55"/>
    </row>
    <row r="6" spans="1:5">
      <c r="A6" s="56" t="s">
        <v>70</v>
      </c>
      <c r="B6" s="57">
        <v>181</v>
      </c>
      <c r="C6" s="58">
        <v>37.860206051565207</v>
      </c>
      <c r="D6" s="58">
        <v>27.912196908212831</v>
      </c>
      <c r="E6" s="58">
        <v>34.227597040221958</v>
      </c>
    </row>
    <row r="7" spans="1:5">
      <c r="A7" s="56" t="s">
        <v>76</v>
      </c>
      <c r="B7" s="57">
        <v>481</v>
      </c>
      <c r="C7" s="58">
        <v>31.00579214940425</v>
      </c>
      <c r="D7" s="58">
        <v>31.746838421930711</v>
      </c>
      <c r="E7" s="58">
        <v>37.247369428665039</v>
      </c>
    </row>
    <row r="8" spans="1:5">
      <c r="A8" s="56" t="s">
        <v>77</v>
      </c>
      <c r="B8" s="57">
        <v>230</v>
      </c>
      <c r="C8" s="58">
        <v>49.496769062899723</v>
      </c>
      <c r="D8" s="58">
        <v>22.4932223258057</v>
      </c>
      <c r="E8" s="58">
        <v>28.01000861129457</v>
      </c>
    </row>
    <row r="9" spans="1:5">
      <c r="A9" s="56" t="s">
        <v>73</v>
      </c>
      <c r="B9" s="57">
        <v>79</v>
      </c>
      <c r="C9" s="58">
        <v>67.619413997139347</v>
      </c>
      <c r="D9" s="58">
        <v>12.04347774550334</v>
      </c>
      <c r="E9" s="58">
        <v>20.337108257357311</v>
      </c>
    </row>
    <row r="10" spans="1:5">
      <c r="A10" s="59" t="s">
        <v>24</v>
      </c>
      <c r="B10" s="60">
        <v>971</v>
      </c>
      <c r="C10" s="61">
        <v>39.859663481937957</v>
      </c>
      <c r="D10" s="61">
        <v>27.112017969936201</v>
      </c>
      <c r="E10" s="61">
        <v>33.028318548125853</v>
      </c>
    </row>
    <row r="11" spans="1:5">
      <c r="A11" s="62" t="s">
        <v>25</v>
      </c>
      <c r="B11" s="44"/>
      <c r="C11" s="44"/>
      <c r="D11" s="44"/>
      <c r="E11" s="44"/>
    </row>
    <row r="12" spans="1:5">
      <c r="A12" s="62" t="s">
        <v>26</v>
      </c>
      <c r="B12" s="44"/>
      <c r="C12" s="44"/>
      <c r="D12" s="44"/>
      <c r="E12" s="44"/>
    </row>
  </sheetData>
  <mergeCells count="1">
    <mergeCell ref="C3:E3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A2:E12"/>
  <sheetViews>
    <sheetView workbookViewId="0"/>
  </sheetViews>
  <sheetFormatPr defaultColWidth="8.7109375" defaultRowHeight="14.45"/>
  <cols>
    <col min="1" max="1" width="50.42578125" style="17" customWidth="1"/>
    <col min="2" max="5" width="20.42578125" style="18" customWidth="1"/>
  </cols>
  <sheetData>
    <row r="2" spans="1:5" ht="18.600000000000001">
      <c r="A2" s="48" t="s">
        <v>78</v>
      </c>
      <c r="B2" s="44"/>
      <c r="C2" s="44"/>
      <c r="D2" s="44"/>
      <c r="E2" s="44"/>
    </row>
    <row r="3" spans="1:5">
      <c r="A3" s="49"/>
      <c r="B3" s="50" t="s">
        <v>7</v>
      </c>
      <c r="C3" s="51" t="s">
        <v>8</v>
      </c>
      <c r="D3" s="51" t="s">
        <v>8</v>
      </c>
      <c r="E3" s="51" t="s">
        <v>8</v>
      </c>
    </row>
    <row r="4" spans="1:5" ht="29.1">
      <c r="A4" s="52"/>
      <c r="B4" s="44"/>
      <c r="C4" s="53" t="s">
        <v>9</v>
      </c>
      <c r="D4" s="53" t="s">
        <v>10</v>
      </c>
      <c r="E4" s="53" t="s">
        <v>11</v>
      </c>
    </row>
    <row r="5" spans="1:5">
      <c r="A5" s="54" t="s">
        <v>79</v>
      </c>
      <c r="B5" s="55"/>
      <c r="C5" s="55"/>
      <c r="D5" s="55"/>
      <c r="E5" s="55"/>
    </row>
    <row r="6" spans="1:5">
      <c r="A6" s="56" t="s">
        <v>80</v>
      </c>
      <c r="B6" s="57">
        <v>261</v>
      </c>
      <c r="C6" s="58">
        <v>30.585835471151601</v>
      </c>
      <c r="D6" s="58">
        <v>33.685563909363452</v>
      </c>
      <c r="E6" s="58">
        <v>35.728600619484958</v>
      </c>
    </row>
    <row r="7" spans="1:5">
      <c r="A7" s="56" t="s">
        <v>81</v>
      </c>
      <c r="B7" s="57">
        <v>387</v>
      </c>
      <c r="C7" s="58">
        <v>37.11945385755638</v>
      </c>
      <c r="D7" s="58">
        <v>24.618309585358091</v>
      </c>
      <c r="E7" s="58">
        <v>38.262236557085529</v>
      </c>
    </row>
    <row r="8" spans="1:5">
      <c r="A8" s="56" t="s">
        <v>82</v>
      </c>
      <c r="B8" s="57">
        <v>195</v>
      </c>
      <c r="C8" s="58">
        <v>49.116807361256491</v>
      </c>
      <c r="D8" s="58">
        <v>22.715972872534799</v>
      </c>
      <c r="E8" s="58">
        <v>28.16721976620871</v>
      </c>
    </row>
    <row r="9" spans="1:5">
      <c r="A9" s="56" t="s">
        <v>83</v>
      </c>
      <c r="B9" s="57">
        <v>78</v>
      </c>
      <c r="C9" s="58">
        <v>60.140801508540598</v>
      </c>
      <c r="D9" s="58">
        <v>23.17095491915104</v>
      </c>
      <c r="E9" s="58">
        <v>16.688243572308359</v>
      </c>
    </row>
    <row r="10" spans="1:5">
      <c r="A10" s="59" t="s">
        <v>24</v>
      </c>
      <c r="B10" s="60">
        <v>921</v>
      </c>
      <c r="C10" s="61">
        <v>39.445225771694403</v>
      </c>
      <c r="D10" s="61">
        <v>26.83362380928018</v>
      </c>
      <c r="E10" s="61">
        <v>33.72115041902542</v>
      </c>
    </row>
    <row r="11" spans="1:5">
      <c r="A11" s="62" t="s">
        <v>25</v>
      </c>
      <c r="B11" s="44"/>
      <c r="C11" s="44"/>
      <c r="D11" s="44"/>
      <c r="E11" s="44"/>
    </row>
    <row r="12" spans="1:5">
      <c r="A12" s="62" t="s">
        <v>26</v>
      </c>
      <c r="B12" s="44"/>
      <c r="C12" s="44"/>
      <c r="D12" s="44"/>
      <c r="E12" s="44"/>
    </row>
  </sheetData>
  <mergeCells count="1">
    <mergeCell ref="C3:E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Daniela Groß</cp:lastModifiedBy>
  <cp:revision/>
  <dcterms:created xsi:type="dcterms:W3CDTF">2025-04-17T11:31:53Z</dcterms:created>
  <dcterms:modified xsi:type="dcterms:W3CDTF">2025-04-17T11:31:53Z</dcterms:modified>
  <cp:category/>
  <cp:contentStatus/>
</cp:coreProperties>
</file>